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6-2027\"/>
    </mc:Choice>
  </mc:AlternateContent>
  <xr:revisionPtr revIDLastSave="0" documentId="13_ncr:1_{C11219FE-61F6-4809-9F1F-15B32E9389FA}" xr6:coauthVersionLast="47" xr6:coauthVersionMax="47" xr10:uidLastSave="{00000000-0000-0000-0000-000000000000}"/>
  <bookViews>
    <workbookView xWindow="384" yWindow="384" windowWidth="21624" windowHeight="12240" xr2:uid="{00000000-000D-0000-FFFF-FFFF00000000}"/>
  </bookViews>
  <sheets>
    <sheet name="2026-2027" sheetId="1" r:id="rId1"/>
    <sheet name="Ledenlijst" sheetId="6" r:id="rId2"/>
    <sheet name="Bekerploegen" sheetId="5" r:id="rId3"/>
    <sheet name="Inschrijv. beker AB" sheetId="4" r:id="rId4"/>
    <sheet name="Samenstelling bestuur" sheetId="8" r:id="rId5"/>
    <sheet name="Leden 26-27" sheetId="9" r:id="rId6"/>
    <sheet name="Data" sheetId="2" r:id="rId7"/>
    <sheet name="formules" sheetId="3" r:id="rId8"/>
  </sheets>
  <definedNames>
    <definedName name="_xlnm._FilterDatabase" localSheetId="1" hidden="1">Ledenlijst!#REF!</definedName>
    <definedName name="heen">'2026-2027'!$B$4:$HH$36</definedName>
    <definedName name="terug">'2026-2027'!$B$49:$HH$82</definedName>
    <definedName name="totaal">'2026-2027'!$B$2:$HH$82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1" l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B3" i="1"/>
  <c r="B2" i="1" s="1"/>
  <c r="EW46" i="1"/>
  <c r="A4" i="1"/>
  <c r="B33" i="4"/>
  <c r="F34" i="4"/>
  <c r="C3" i="1" l="1"/>
  <c r="C2" i="1" s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4" i="4"/>
  <c r="EY4" i="1"/>
  <c r="D3" i="1" l="1"/>
  <c r="D2" i="1" s="1"/>
  <c r="I33" i="6"/>
  <c r="A2" i="5"/>
  <c r="E3" i="1" l="1"/>
  <c r="F3" i="1" s="1"/>
  <c r="E2" i="1"/>
  <c r="A49" i="1"/>
  <c r="Q17" i="6"/>
  <c r="F2" i="1" l="1"/>
  <c r="G3" i="1"/>
  <c r="P17" i="6"/>
  <c r="O17" i="6"/>
  <c r="H36" i="6"/>
  <c r="G2" i="1" l="1"/>
  <c r="H3" i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" i="5"/>
  <c r="I3" i="1" l="1"/>
  <c r="H2" i="1"/>
  <c r="C33" i="3"/>
  <c r="I2" i="1" l="1"/>
  <c r="J3" i="1"/>
  <c r="AJ10" i="6"/>
  <c r="AL10" i="6"/>
  <c r="AM10" i="6"/>
  <c r="AK10" i="6"/>
  <c r="J2" i="1" l="1"/>
  <c r="K3" i="1"/>
  <c r="A46" i="1"/>
  <c r="B46" i="1" l="1"/>
  <c r="AE46" i="1" s="1"/>
  <c r="BJ46" i="1" s="1"/>
  <c r="CN46" i="1" s="1"/>
  <c r="DS46" i="1" s="1"/>
  <c r="B48" i="1"/>
  <c r="K2" i="1"/>
  <c r="L3" i="1"/>
  <c r="B1" i="1"/>
  <c r="B47" i="1" l="1"/>
  <c r="C48" i="1"/>
  <c r="L2" i="1"/>
  <c r="M3" i="1"/>
  <c r="AF1" i="1"/>
  <c r="BK1" i="1" s="1"/>
  <c r="CO1" i="1" s="1"/>
  <c r="DT1" i="1" s="1"/>
  <c r="D48" i="1" l="1"/>
  <c r="C47" i="1"/>
  <c r="M2" i="1"/>
  <c r="N3" i="1"/>
  <c r="GB46" i="1"/>
  <c r="E48" i="1" l="1"/>
  <c r="D47" i="1"/>
  <c r="N2" i="1"/>
  <c r="O3" i="1"/>
  <c r="F48" i="1" l="1"/>
  <c r="E47" i="1"/>
  <c r="O2" i="1"/>
  <c r="P3" i="1"/>
  <c r="F47" i="1" l="1"/>
  <c r="G48" i="1"/>
  <c r="Q3" i="1"/>
  <c r="P2" i="1"/>
  <c r="H48" i="1" l="1"/>
  <c r="G47" i="1"/>
  <c r="Q2" i="1"/>
  <c r="R3" i="1"/>
  <c r="I48" i="1" l="1"/>
  <c r="H47" i="1"/>
  <c r="R2" i="1"/>
  <c r="S3" i="1"/>
  <c r="J48" i="1" l="1"/>
  <c r="I47" i="1"/>
  <c r="S2" i="1"/>
  <c r="T3" i="1"/>
  <c r="K48" i="1" l="1"/>
  <c r="J47" i="1"/>
  <c r="T2" i="1"/>
  <c r="U3" i="1"/>
  <c r="L48" i="1" l="1"/>
  <c r="K47" i="1"/>
  <c r="U2" i="1"/>
  <c r="V3" i="1"/>
  <c r="L47" i="1" l="1"/>
  <c r="M48" i="1"/>
  <c r="V2" i="1"/>
  <c r="W3" i="1"/>
  <c r="M47" i="1" l="1"/>
  <c r="N48" i="1"/>
  <c r="W2" i="1"/>
  <c r="X3" i="1"/>
  <c r="N47" i="1" l="1"/>
  <c r="O48" i="1"/>
  <c r="Y3" i="1"/>
  <c r="X2" i="1"/>
  <c r="P48" i="1" l="1"/>
  <c r="O47" i="1"/>
  <c r="Y2" i="1"/>
  <c r="Z3" i="1"/>
  <c r="Q48" i="1" l="1"/>
  <c r="P47" i="1"/>
  <c r="Z2" i="1"/>
  <c r="AA3" i="1"/>
  <c r="R48" i="1" l="1"/>
  <c r="Q47" i="1"/>
  <c r="AA2" i="1"/>
  <c r="AB3" i="1"/>
  <c r="R47" i="1" l="1"/>
  <c r="S48" i="1"/>
  <c r="AB2" i="1"/>
  <c r="AC3" i="1"/>
  <c r="S47" i="1" l="1"/>
  <c r="T48" i="1"/>
  <c r="AC2" i="1"/>
  <c r="AD3" i="1"/>
  <c r="T47" i="1" l="1"/>
  <c r="U48" i="1"/>
  <c r="AD2" i="1"/>
  <c r="AE3" i="1"/>
  <c r="V48" i="1" l="1"/>
  <c r="U47" i="1"/>
  <c r="AE2" i="1"/>
  <c r="AF3" i="1"/>
  <c r="V47" i="1" l="1"/>
  <c r="W48" i="1"/>
  <c r="AG3" i="1"/>
  <c r="AF2" i="1"/>
  <c r="W47" i="1" l="1"/>
  <c r="X48" i="1"/>
  <c r="AG2" i="1"/>
  <c r="AH3" i="1"/>
  <c r="X47" i="1" l="1"/>
  <c r="Y48" i="1"/>
  <c r="AH2" i="1"/>
  <c r="AI3" i="1"/>
  <c r="Z48" i="1" l="1"/>
  <c r="Y47" i="1"/>
  <c r="AI2" i="1"/>
  <c r="AJ3" i="1"/>
  <c r="Z47" i="1" l="1"/>
  <c r="AA48" i="1"/>
  <c r="AJ2" i="1"/>
  <c r="AK3" i="1"/>
  <c r="AB48" i="1" l="1"/>
  <c r="AA47" i="1"/>
  <c r="AK2" i="1"/>
  <c r="AL3" i="1"/>
  <c r="AC48" i="1" l="1"/>
  <c r="AB47" i="1"/>
  <c r="AL2" i="1"/>
  <c r="AM3" i="1"/>
  <c r="AC47" i="1" l="1"/>
  <c r="AD48" i="1"/>
  <c r="AM2" i="1"/>
  <c r="AN3" i="1"/>
  <c r="AD47" i="1" l="1"/>
  <c r="AE48" i="1"/>
  <c r="AO3" i="1"/>
  <c r="AN2" i="1"/>
  <c r="AE47" i="1" l="1"/>
  <c r="AF48" i="1"/>
  <c r="AO2" i="1"/>
  <c r="AP3" i="1"/>
  <c r="AG48" i="1" l="1"/>
  <c r="AF47" i="1"/>
  <c r="AP2" i="1"/>
  <c r="AQ3" i="1"/>
  <c r="AH48" i="1" l="1"/>
  <c r="AG47" i="1"/>
  <c r="AQ2" i="1"/>
  <c r="AR3" i="1"/>
  <c r="AH47" i="1" l="1"/>
  <c r="AI48" i="1"/>
  <c r="AR2" i="1"/>
  <c r="AS3" i="1"/>
  <c r="AJ48" i="1" l="1"/>
  <c r="AI47" i="1"/>
  <c r="AS2" i="1"/>
  <c r="AT3" i="1"/>
  <c r="AK48" i="1" l="1"/>
  <c r="AJ47" i="1"/>
  <c r="AT2" i="1"/>
  <c r="AU3" i="1"/>
  <c r="AL48" i="1" l="1"/>
  <c r="AK47" i="1"/>
  <c r="AU2" i="1"/>
  <c r="AV3" i="1"/>
  <c r="AL47" i="1" l="1"/>
  <c r="AM48" i="1"/>
  <c r="AW3" i="1"/>
  <c r="AV2" i="1"/>
  <c r="AN48" i="1" l="1"/>
  <c r="AM47" i="1"/>
  <c r="AW2" i="1"/>
  <c r="AX3" i="1"/>
  <c r="AO48" i="1" l="1"/>
  <c r="AN47" i="1"/>
  <c r="AX2" i="1"/>
  <c r="AY3" i="1"/>
  <c r="AO47" i="1" l="1"/>
  <c r="AP48" i="1"/>
  <c r="AY2" i="1"/>
  <c r="AZ3" i="1"/>
  <c r="AP47" i="1" l="1"/>
  <c r="AQ48" i="1"/>
  <c r="AZ2" i="1"/>
  <c r="BA3" i="1"/>
  <c r="AR48" i="1" l="1"/>
  <c r="AQ47" i="1"/>
  <c r="BA2" i="1"/>
  <c r="BB3" i="1"/>
  <c r="AR47" i="1" l="1"/>
  <c r="AS48" i="1"/>
  <c r="BB2" i="1"/>
  <c r="BC3" i="1"/>
  <c r="AS47" i="1" l="1"/>
  <c r="AT48" i="1"/>
  <c r="BC2" i="1"/>
  <c r="BD3" i="1"/>
  <c r="AU48" i="1" l="1"/>
  <c r="AT47" i="1"/>
  <c r="BE3" i="1"/>
  <c r="BD2" i="1"/>
  <c r="AV48" i="1" l="1"/>
  <c r="AU47" i="1"/>
  <c r="BE2" i="1"/>
  <c r="BF3" i="1"/>
  <c r="AV47" i="1" l="1"/>
  <c r="AW48" i="1"/>
  <c r="BF2" i="1"/>
  <c r="BG3" i="1"/>
  <c r="AW47" i="1" l="1"/>
  <c r="AX48" i="1"/>
  <c r="BG2" i="1"/>
  <c r="BH3" i="1"/>
  <c r="AX47" i="1" l="1"/>
  <c r="AY48" i="1"/>
  <c r="BH2" i="1"/>
  <c r="BI3" i="1"/>
  <c r="AY47" i="1" l="1"/>
  <c r="AZ48" i="1"/>
  <c r="BI2" i="1"/>
  <c r="BJ3" i="1"/>
  <c r="BA48" i="1" l="1"/>
  <c r="AZ47" i="1"/>
  <c r="BJ2" i="1"/>
  <c r="BK3" i="1"/>
  <c r="BB48" i="1" l="1"/>
  <c r="BA47" i="1"/>
  <c r="BK2" i="1"/>
  <c r="BL3" i="1"/>
  <c r="BB47" i="1" l="1"/>
  <c r="BC48" i="1"/>
  <c r="BM3" i="1"/>
  <c r="BL2" i="1"/>
  <c r="BC47" i="1" l="1"/>
  <c r="BD48" i="1"/>
  <c r="BM2" i="1"/>
  <c r="BN3" i="1"/>
  <c r="BE48" i="1" l="1"/>
  <c r="BD47" i="1"/>
  <c r="BN2" i="1"/>
  <c r="BO3" i="1"/>
  <c r="BF48" i="1" l="1"/>
  <c r="BE47" i="1"/>
  <c r="BO2" i="1"/>
  <c r="BP3" i="1"/>
  <c r="BG48" i="1" l="1"/>
  <c r="BF47" i="1"/>
  <c r="BP2" i="1"/>
  <c r="BQ3" i="1"/>
  <c r="BH48" i="1" l="1"/>
  <c r="BG47" i="1"/>
  <c r="BQ2" i="1"/>
  <c r="BR3" i="1"/>
  <c r="BI48" i="1" l="1"/>
  <c r="BH47" i="1"/>
  <c r="BR2" i="1"/>
  <c r="BS3" i="1"/>
  <c r="BJ48" i="1" l="1"/>
  <c r="BI47" i="1"/>
  <c r="BS2" i="1"/>
  <c r="BT3" i="1"/>
  <c r="BK48" i="1" l="1"/>
  <c r="BJ47" i="1"/>
  <c r="BU3" i="1"/>
  <c r="BT2" i="1"/>
  <c r="BK47" i="1" l="1"/>
  <c r="BL48" i="1"/>
  <c r="BV3" i="1"/>
  <c r="BU2" i="1"/>
  <c r="BL47" i="1" l="1"/>
  <c r="BM48" i="1"/>
  <c r="BV2" i="1"/>
  <c r="BW3" i="1"/>
  <c r="BM47" i="1" l="1"/>
  <c r="BN48" i="1"/>
  <c r="BW2" i="1"/>
  <c r="BX3" i="1"/>
  <c r="BN47" i="1" l="1"/>
  <c r="BO48" i="1"/>
  <c r="BX2" i="1"/>
  <c r="BY3" i="1"/>
  <c r="BP48" i="1" l="1"/>
  <c r="BO47" i="1"/>
  <c r="BY2" i="1"/>
  <c r="BZ3" i="1"/>
  <c r="BQ48" i="1" l="1"/>
  <c r="BP47" i="1"/>
  <c r="BZ2" i="1"/>
  <c r="CA3" i="1"/>
  <c r="BR48" i="1" l="1"/>
  <c r="BQ47" i="1"/>
  <c r="CA2" i="1"/>
  <c r="CB3" i="1"/>
  <c r="BR47" i="1" l="1"/>
  <c r="BS48" i="1"/>
  <c r="CC3" i="1"/>
  <c r="CB2" i="1"/>
  <c r="BT48" i="1" l="1"/>
  <c r="BS47" i="1"/>
  <c r="CC2" i="1"/>
  <c r="CD3" i="1"/>
  <c r="BU48" i="1" l="1"/>
  <c r="BT47" i="1"/>
  <c r="CD2" i="1"/>
  <c r="CE3" i="1"/>
  <c r="BU47" i="1" l="1"/>
  <c r="BV48" i="1"/>
  <c r="CE2" i="1"/>
  <c r="CF3" i="1"/>
  <c r="BV47" i="1" l="1"/>
  <c r="BW48" i="1"/>
  <c r="CG3" i="1"/>
  <c r="CF2" i="1"/>
  <c r="BW47" i="1" l="1"/>
  <c r="BX48" i="1"/>
  <c r="CG2" i="1"/>
  <c r="CH3" i="1"/>
  <c r="BY48" i="1" l="1"/>
  <c r="BX47" i="1"/>
  <c r="CH2" i="1"/>
  <c r="CI3" i="1"/>
  <c r="BY47" i="1" l="1"/>
  <c r="BZ48" i="1"/>
  <c r="CI2" i="1"/>
  <c r="CJ3" i="1"/>
  <c r="BZ47" i="1" l="1"/>
  <c r="CA48" i="1"/>
  <c r="CK3" i="1"/>
  <c r="CJ2" i="1"/>
  <c r="CA47" i="1" l="1"/>
  <c r="CB48" i="1"/>
  <c r="CK2" i="1"/>
  <c r="CL3" i="1"/>
  <c r="CB47" i="1" l="1"/>
  <c r="CC48" i="1"/>
  <c r="CL2" i="1"/>
  <c r="CM3" i="1"/>
  <c r="CD48" i="1" l="1"/>
  <c r="CC47" i="1"/>
  <c r="CM2" i="1"/>
  <c r="CN3" i="1"/>
  <c r="CE48" i="1" l="1"/>
  <c r="CD47" i="1"/>
  <c r="CO3" i="1"/>
  <c r="CN2" i="1"/>
  <c r="CF48" i="1" l="1"/>
  <c r="CE47" i="1"/>
  <c r="CP3" i="1"/>
  <c r="CO2" i="1"/>
  <c r="CF47" i="1" l="1"/>
  <c r="CG48" i="1"/>
  <c r="CP2" i="1"/>
  <c r="CQ3" i="1"/>
  <c r="CG47" i="1" l="1"/>
  <c r="CH48" i="1"/>
  <c r="CQ2" i="1"/>
  <c r="CR3" i="1"/>
  <c r="CI48" i="1" l="1"/>
  <c r="CH47" i="1"/>
  <c r="CS3" i="1"/>
  <c r="CR2" i="1"/>
  <c r="CJ48" i="1" l="1"/>
  <c r="CI47" i="1"/>
  <c r="CT3" i="1"/>
  <c r="CS2" i="1"/>
  <c r="CK48" i="1" l="1"/>
  <c r="CJ47" i="1"/>
  <c r="CT2" i="1"/>
  <c r="CU3" i="1"/>
  <c r="CL48" i="1" l="1"/>
  <c r="CK47" i="1"/>
  <c r="CU2" i="1"/>
  <c r="CV3" i="1"/>
  <c r="CL47" i="1" l="1"/>
  <c r="CM48" i="1"/>
  <c r="CW3" i="1"/>
  <c r="CV2" i="1"/>
  <c r="CM47" i="1" l="1"/>
  <c r="CN48" i="1"/>
  <c r="CW2" i="1"/>
  <c r="CX3" i="1"/>
  <c r="CO48" i="1" l="1"/>
  <c r="CN47" i="1"/>
  <c r="CX2" i="1"/>
  <c r="CY3" i="1"/>
  <c r="CO47" i="1" l="1"/>
  <c r="CP48" i="1"/>
  <c r="CZ3" i="1"/>
  <c r="CY2" i="1"/>
  <c r="CQ48" i="1" l="1"/>
  <c r="CP47" i="1"/>
  <c r="DA3" i="1"/>
  <c r="CZ2" i="1"/>
  <c r="CQ47" i="1" l="1"/>
  <c r="CR48" i="1"/>
  <c r="DA2" i="1"/>
  <c r="DB3" i="1"/>
  <c r="CS48" i="1" l="1"/>
  <c r="CR47" i="1"/>
  <c r="DB2" i="1"/>
  <c r="DC3" i="1"/>
  <c r="CS47" i="1" l="1"/>
  <c r="CT48" i="1"/>
  <c r="DC2" i="1"/>
  <c r="DD3" i="1"/>
  <c r="CT47" i="1" l="1"/>
  <c r="CU48" i="1"/>
  <c r="DE3" i="1"/>
  <c r="DD2" i="1"/>
  <c r="CU47" i="1" l="1"/>
  <c r="CV48" i="1"/>
  <c r="DE2" i="1"/>
  <c r="DF3" i="1"/>
  <c r="CV47" i="1" l="1"/>
  <c r="CW48" i="1"/>
  <c r="DF2" i="1"/>
  <c r="DG3" i="1"/>
  <c r="CX48" i="1" l="1"/>
  <c r="CW47" i="1"/>
  <c r="DG2" i="1"/>
  <c r="DH3" i="1"/>
  <c r="CX47" i="1" l="1"/>
  <c r="CY48" i="1"/>
  <c r="DI3" i="1"/>
  <c r="DH2" i="1"/>
  <c r="CY47" i="1" l="1"/>
  <c r="CZ48" i="1"/>
  <c r="DI2" i="1"/>
  <c r="DJ3" i="1"/>
  <c r="CZ47" i="1" l="1"/>
  <c r="DA48" i="1"/>
  <c r="DJ2" i="1"/>
  <c r="DK3" i="1"/>
  <c r="DA47" i="1" l="1"/>
  <c r="DB48" i="1"/>
  <c r="DK2" i="1"/>
  <c r="DL3" i="1"/>
  <c r="DB47" i="1" l="1"/>
  <c r="DC48" i="1"/>
  <c r="DM3" i="1"/>
  <c r="DL2" i="1"/>
  <c r="DC47" i="1" l="1"/>
  <c r="DD48" i="1"/>
  <c r="DM2" i="1"/>
  <c r="DN3" i="1"/>
  <c r="DE48" i="1" l="1"/>
  <c r="DD47" i="1"/>
  <c r="DN2" i="1"/>
  <c r="DO3" i="1"/>
  <c r="DE47" i="1" l="1"/>
  <c r="DF48" i="1"/>
  <c r="DO2" i="1"/>
  <c r="DP3" i="1"/>
  <c r="DF47" i="1" l="1"/>
  <c r="DG48" i="1"/>
  <c r="DQ3" i="1"/>
  <c r="DP2" i="1"/>
  <c r="DH48" i="1" l="1"/>
  <c r="DG47" i="1"/>
  <c r="DQ2" i="1"/>
  <c r="DR3" i="1"/>
  <c r="DI48" i="1" l="1"/>
  <c r="DH47" i="1"/>
  <c r="DR2" i="1"/>
  <c r="DS3" i="1"/>
  <c r="DJ48" i="1" l="1"/>
  <c r="DI47" i="1"/>
  <c r="DT3" i="1"/>
  <c r="DS2" i="1"/>
  <c r="DJ47" i="1" l="1"/>
  <c r="DK48" i="1"/>
  <c r="DU3" i="1"/>
  <c r="DT2" i="1"/>
  <c r="DL48" i="1" l="1"/>
  <c r="DK47" i="1"/>
  <c r="DV3" i="1"/>
  <c r="DU2" i="1"/>
  <c r="DL47" i="1" l="1"/>
  <c r="DM48" i="1"/>
  <c r="DV2" i="1"/>
  <c r="DW3" i="1"/>
  <c r="DM47" i="1" l="1"/>
  <c r="DN48" i="1"/>
  <c r="DX3" i="1"/>
  <c r="DW2" i="1"/>
  <c r="DN47" i="1" l="1"/>
  <c r="DO48" i="1"/>
  <c r="DY3" i="1"/>
  <c r="DX2" i="1"/>
  <c r="DO47" i="1" l="1"/>
  <c r="DP48" i="1"/>
  <c r="DY2" i="1"/>
  <c r="DZ3" i="1"/>
  <c r="DQ48" i="1" l="1"/>
  <c r="DP47" i="1"/>
  <c r="DZ2" i="1"/>
  <c r="EA3" i="1"/>
  <c r="DR48" i="1" l="1"/>
  <c r="DQ47" i="1"/>
  <c r="EA2" i="1"/>
  <c r="EB3" i="1"/>
  <c r="DR47" i="1" l="1"/>
  <c r="DS48" i="1"/>
  <c r="EC3" i="1"/>
  <c r="EB2" i="1"/>
  <c r="DT48" i="1" l="1"/>
  <c r="DS47" i="1"/>
  <c r="EC2" i="1"/>
  <c r="ED3" i="1"/>
  <c r="DU48" i="1" l="1"/>
  <c r="DT47" i="1"/>
  <c r="ED2" i="1"/>
  <c r="EE3" i="1"/>
  <c r="DU47" i="1" l="1"/>
  <c r="DV48" i="1"/>
  <c r="EF3" i="1"/>
  <c r="EE2" i="1"/>
  <c r="DV47" i="1" l="1"/>
  <c r="DW48" i="1"/>
  <c r="EG3" i="1"/>
  <c r="EF2" i="1"/>
  <c r="DX48" i="1" l="1"/>
  <c r="DW47" i="1"/>
  <c r="EH3" i="1"/>
  <c r="EG2" i="1"/>
  <c r="DY48" i="1" l="1"/>
  <c r="DX47" i="1"/>
  <c r="EH2" i="1"/>
  <c r="EI3" i="1"/>
  <c r="DY47" i="1" l="1"/>
  <c r="DZ48" i="1"/>
  <c r="EJ3" i="1"/>
  <c r="EI2" i="1"/>
  <c r="DZ47" i="1" l="1"/>
  <c r="EA48" i="1"/>
  <c r="EK3" i="1"/>
  <c r="EJ2" i="1"/>
  <c r="EB48" i="1" l="1"/>
  <c r="EA47" i="1"/>
  <c r="EK2" i="1"/>
  <c r="EL3" i="1"/>
  <c r="EC48" i="1" l="1"/>
  <c r="EB47" i="1"/>
  <c r="EL2" i="1"/>
  <c r="EM3" i="1"/>
  <c r="EC47" i="1" l="1"/>
  <c r="ED48" i="1"/>
  <c r="EM2" i="1"/>
  <c r="EN3" i="1"/>
  <c r="ED47" i="1" l="1"/>
  <c r="EE48" i="1"/>
  <c r="EO3" i="1"/>
  <c r="EN2" i="1"/>
  <c r="EF48" i="1" l="1"/>
  <c r="EE47" i="1"/>
  <c r="EP3" i="1"/>
  <c r="EO2" i="1"/>
  <c r="EG48" i="1" l="1"/>
  <c r="EF47" i="1"/>
  <c r="EP2" i="1"/>
  <c r="EQ3" i="1"/>
  <c r="EH48" i="1" l="1"/>
  <c r="EG47" i="1"/>
  <c r="ER3" i="1"/>
  <c r="EQ2" i="1"/>
  <c r="EI48" i="1" l="1"/>
  <c r="EH47" i="1"/>
  <c r="ES3" i="1"/>
  <c r="ER2" i="1"/>
  <c r="EI47" i="1" l="1"/>
  <c r="EJ48" i="1"/>
  <c r="ET3" i="1"/>
  <c r="ES2" i="1"/>
  <c r="EK48" i="1" l="1"/>
  <c r="EJ47" i="1"/>
  <c r="ET2" i="1"/>
  <c r="EU3" i="1"/>
  <c r="EK47" i="1" l="1"/>
  <c r="EL48" i="1"/>
  <c r="EU2" i="1"/>
  <c r="EV3" i="1"/>
  <c r="EL47" i="1" l="1"/>
  <c r="EM48" i="1"/>
  <c r="EW3" i="1"/>
  <c r="EV2" i="1"/>
  <c r="EN48" i="1" l="1"/>
  <c r="EM47" i="1"/>
  <c r="EW2" i="1"/>
  <c r="EX3" i="1"/>
  <c r="EX2" i="1" s="1"/>
  <c r="EO48" i="1" l="1"/>
  <c r="EN47" i="1"/>
  <c r="EO47" i="1" l="1"/>
  <c r="EP48" i="1"/>
  <c r="EP47" i="1" l="1"/>
  <c r="EQ48" i="1"/>
  <c r="EQ47" i="1" l="1"/>
  <c r="ER48" i="1"/>
  <c r="ES48" i="1" l="1"/>
  <c r="ER47" i="1"/>
  <c r="ES47" i="1" l="1"/>
  <c r="ET48" i="1"/>
  <c r="ET47" i="1" l="1"/>
  <c r="EU48" i="1"/>
  <c r="EV48" i="1" l="1"/>
  <c r="EU47" i="1"/>
  <c r="EW48" i="1" l="1"/>
  <c r="EV47" i="1"/>
  <c r="EX48" i="1" l="1"/>
  <c r="EW47" i="1"/>
  <c r="EX47" i="1" l="1"/>
  <c r="EY48" i="1"/>
  <c r="EZ48" i="1" l="1"/>
  <c r="EY47" i="1"/>
  <c r="FA48" i="1" l="1"/>
  <c r="EZ47" i="1"/>
  <c r="FA47" i="1" l="1"/>
  <c r="FB48" i="1"/>
  <c r="FC48" i="1" l="1"/>
  <c r="FB47" i="1"/>
  <c r="FC47" i="1" l="1"/>
  <c r="FD48" i="1"/>
  <c r="FE48" i="1" l="1"/>
  <c r="FD47" i="1"/>
  <c r="FE47" i="1" l="1"/>
  <c r="FF48" i="1"/>
  <c r="FG48" i="1" l="1"/>
  <c r="FF47" i="1"/>
  <c r="FH48" i="1" l="1"/>
  <c r="FG47" i="1"/>
  <c r="FH47" i="1" l="1"/>
  <c r="FI48" i="1"/>
  <c r="FJ48" i="1" l="1"/>
  <c r="FI47" i="1"/>
  <c r="FK48" i="1" l="1"/>
  <c r="FJ47" i="1"/>
  <c r="FL48" i="1" l="1"/>
  <c r="FK47" i="1"/>
  <c r="FM48" i="1" l="1"/>
  <c r="FL47" i="1"/>
  <c r="FM47" i="1" l="1"/>
  <c r="FN48" i="1"/>
  <c r="FN47" i="1" l="1"/>
  <c r="FO48" i="1"/>
  <c r="FO47" i="1" l="1"/>
  <c r="FP48" i="1"/>
  <c r="FQ48" i="1" l="1"/>
  <c r="FP47" i="1"/>
  <c r="FQ47" i="1" l="1"/>
  <c r="FR48" i="1"/>
  <c r="FS48" i="1" l="1"/>
  <c r="FR47" i="1"/>
  <c r="FT48" i="1" l="1"/>
  <c r="FS47" i="1"/>
  <c r="FT47" i="1" l="1"/>
  <c r="FU48" i="1"/>
  <c r="FV48" i="1" l="1"/>
  <c r="FU47" i="1"/>
  <c r="FV47" i="1" l="1"/>
  <c r="FW48" i="1"/>
  <c r="FX48" i="1" l="1"/>
  <c r="FW47" i="1"/>
  <c r="FX47" i="1" l="1"/>
  <c r="FY48" i="1"/>
  <c r="FZ48" i="1" l="1"/>
  <c r="FY47" i="1"/>
  <c r="GA48" i="1" l="1"/>
  <c r="FZ47" i="1"/>
  <c r="GB48" i="1" l="1"/>
  <c r="GA47" i="1"/>
  <c r="GB47" i="1" l="1"/>
  <c r="GC48" i="1"/>
  <c r="GC47" i="1" l="1"/>
  <c r="GD48" i="1"/>
  <c r="GE48" i="1" l="1"/>
  <c r="GD47" i="1"/>
  <c r="GF48" i="1" l="1"/>
  <c r="GE47" i="1"/>
  <c r="GG48" i="1" l="1"/>
  <c r="GF47" i="1"/>
  <c r="GH48" i="1" l="1"/>
  <c r="GG47" i="1"/>
  <c r="GH47" i="1" l="1"/>
  <c r="GI48" i="1"/>
  <c r="GJ48" i="1" l="1"/>
  <c r="GI47" i="1"/>
  <c r="GK48" i="1" l="1"/>
  <c r="GJ47" i="1"/>
  <c r="GK47" i="1" l="1"/>
  <c r="GL48" i="1"/>
  <c r="GL47" i="1" l="1"/>
  <c r="GM48" i="1"/>
  <c r="GM47" i="1" l="1"/>
  <c r="GN48" i="1"/>
  <c r="GO48" i="1" l="1"/>
  <c r="GN47" i="1"/>
  <c r="GO47" i="1" l="1"/>
  <c r="GP48" i="1"/>
  <c r="GP47" i="1" l="1"/>
  <c r="GQ48" i="1"/>
  <c r="GQ47" i="1" l="1"/>
  <c r="GR48" i="1"/>
  <c r="GR47" i="1" l="1"/>
  <c r="GS48" i="1"/>
  <c r="GS47" i="1" l="1"/>
  <c r="GT48" i="1"/>
  <c r="GU48" i="1" l="1"/>
  <c r="GT47" i="1"/>
  <c r="GV48" i="1" l="1"/>
  <c r="GU47" i="1"/>
  <c r="GW48" i="1" l="1"/>
  <c r="GV47" i="1"/>
  <c r="GW47" i="1" l="1"/>
  <c r="GX48" i="1"/>
  <c r="GY48" i="1" l="1"/>
  <c r="GX47" i="1"/>
  <c r="GZ48" i="1" l="1"/>
  <c r="GY47" i="1"/>
  <c r="GZ47" i="1" l="1"/>
  <c r="HA48" i="1"/>
  <c r="HA47" i="1" l="1"/>
  <c r="HB48" i="1"/>
  <c r="HC48" i="1" l="1"/>
  <c r="HB47" i="1"/>
  <c r="HC47" i="1" l="1"/>
  <c r="HD48" i="1"/>
  <c r="HE48" i="1" l="1"/>
  <c r="HD47" i="1"/>
  <c r="HF48" i="1" l="1"/>
  <c r="HF47" i="1" s="1"/>
  <c r="H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Zet hier 1 augustus/september van het betreffende jaar in of de startdatum vd competitie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G23" authorId="0" shapeId="0" xr:uid="{3094E3E2-3D6D-4D7C-9867-6EA4A00B733D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Marc 0496 / 35 / 39 / 52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  <author>Guido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1= ACTIEF
0= NIET ACTIEF</t>
        </r>
      </text>
    </comment>
    <comment ref="B14" authorId="1" shapeId="0" xr:uid="{E44CD449-54F7-4808-B6ED-E4B5C348FC1A}">
      <text>
        <r>
          <rPr>
            <b/>
            <sz val="10"/>
            <color indexed="81"/>
            <rFont val="Tahoma"/>
            <family val="2"/>
          </rPr>
          <t>Gestopt seizoen 2023-2034</t>
        </r>
      </text>
    </comment>
  </commentList>
</comments>
</file>

<file path=xl/sharedStrings.xml><?xml version="1.0" encoding="utf-8"?>
<sst xmlns="http://schemas.openxmlformats.org/spreadsheetml/2006/main" count="1113" uniqueCount="516">
  <si>
    <t>AB</t>
  </si>
  <si>
    <t>BC Adelberg</t>
  </si>
  <si>
    <t>BA</t>
  </si>
  <si>
    <t>Barrier BC</t>
  </si>
  <si>
    <t>AC</t>
  </si>
  <si>
    <t>K. Achel BC</t>
  </si>
  <si>
    <t>K. Bocholter BC</t>
  </si>
  <si>
    <t>Breugelmans André</t>
  </si>
  <si>
    <t>Interclub 1afd</t>
  </si>
  <si>
    <t>AP</t>
  </si>
  <si>
    <t>BC Aeroport</t>
  </si>
  <si>
    <t>DT</t>
  </si>
  <si>
    <t>Den Tichel BC</t>
  </si>
  <si>
    <t>Deelkens Eddy</t>
  </si>
  <si>
    <t>Interclub 2afd</t>
  </si>
  <si>
    <t>BH</t>
  </si>
  <si>
    <t>BC Bloemenhof</t>
  </si>
  <si>
    <t>HA</t>
  </si>
  <si>
    <t>Hamont BC</t>
  </si>
  <si>
    <t>Interclub 3afd</t>
  </si>
  <si>
    <t>BK</t>
  </si>
  <si>
    <t>BC Blauwe Kei</t>
  </si>
  <si>
    <t>HS</t>
  </si>
  <si>
    <t>Heuvel Sport</t>
  </si>
  <si>
    <t>Interclub 4afd</t>
  </si>
  <si>
    <t>DK</t>
  </si>
  <si>
    <t>B.C. De Ketsers</t>
  </si>
  <si>
    <t>KN</t>
  </si>
  <si>
    <t>K. Neerpelter BC</t>
  </si>
  <si>
    <t>Kuyken Leo</t>
  </si>
  <si>
    <t>1B</t>
  </si>
  <si>
    <t>IC 1-band</t>
  </si>
  <si>
    <t>DL</t>
  </si>
  <si>
    <t>B.C. De Leuken</t>
  </si>
  <si>
    <t>LO</t>
  </si>
  <si>
    <t>Lozen BC</t>
  </si>
  <si>
    <t>Loots Ludo</t>
  </si>
  <si>
    <t>B</t>
  </si>
  <si>
    <t>3B</t>
  </si>
  <si>
    <t>IC 3-band</t>
  </si>
  <si>
    <t>DP</t>
  </si>
  <si>
    <t>K.B.C De Peel</t>
  </si>
  <si>
    <t>MV</t>
  </si>
  <si>
    <t>K. MV Neerpelt</t>
  </si>
  <si>
    <t>NL</t>
  </si>
  <si>
    <t>Bondskampioenschap</t>
  </si>
  <si>
    <t>DS</t>
  </si>
  <si>
    <t>K.B.C De Ster</t>
  </si>
  <si>
    <t>OP</t>
  </si>
  <si>
    <t>Overpelt BC</t>
  </si>
  <si>
    <t>Van Broekhoven Harry</t>
  </si>
  <si>
    <t>T</t>
  </si>
  <si>
    <t>XX</t>
  </si>
  <si>
    <t>Beker (naam club)</t>
  </si>
  <si>
    <t>EM</t>
  </si>
  <si>
    <t>B.C. Erasmus</t>
  </si>
  <si>
    <t>PB</t>
  </si>
  <si>
    <t>K. Pieter Breugel BC</t>
  </si>
  <si>
    <t>BO</t>
  </si>
  <si>
    <t>Tellen</t>
  </si>
  <si>
    <t>HH</t>
  </si>
  <si>
    <t>B.C. Hand In Hand</t>
  </si>
  <si>
    <t>PE</t>
  </si>
  <si>
    <t>K. Peer BC</t>
  </si>
  <si>
    <t>Van Hout Ludo</t>
  </si>
  <si>
    <t>X</t>
  </si>
  <si>
    <t>Biljartbezeting</t>
  </si>
  <si>
    <t>ND</t>
  </si>
  <si>
    <t>K.B.C. Netedal Pro</t>
  </si>
  <si>
    <t>RE</t>
  </si>
  <si>
    <t>K. Reinaert ter Dolen BC</t>
  </si>
  <si>
    <t>VR</t>
  </si>
  <si>
    <t>PK</t>
  </si>
  <si>
    <t>B.C. 't Pelterke</t>
  </si>
  <si>
    <t>SC</t>
  </si>
  <si>
    <t>De Schacht BC</t>
  </si>
  <si>
    <t>KNLBB individueel</t>
  </si>
  <si>
    <t>RA</t>
  </si>
  <si>
    <t xml:space="preserve">K.B.C. Rappel     </t>
  </si>
  <si>
    <t>VO</t>
  </si>
  <si>
    <t>Verbroedering BC</t>
  </si>
  <si>
    <t>TL</t>
  </si>
  <si>
    <t>B.C. Tijl</t>
  </si>
  <si>
    <t>De Vrienden BC</t>
  </si>
  <si>
    <t>VV</t>
  </si>
  <si>
    <t>K.B.C. Vrij Vermaak</t>
  </si>
  <si>
    <t>Wouters Guido</t>
  </si>
  <si>
    <t>Biljart 1</t>
  </si>
  <si>
    <t>Biljart 2</t>
  </si>
  <si>
    <t>$B$4:$HH$27</t>
  </si>
  <si>
    <t>heen</t>
  </si>
  <si>
    <t>totaal</t>
  </si>
  <si>
    <t>$B$4:$HH$59</t>
  </si>
  <si>
    <t>terug</t>
  </si>
  <si>
    <t>$B$34:$HH$59</t>
  </si>
  <si>
    <t>NAAM</t>
  </si>
  <si>
    <t>BEREIK</t>
  </si>
  <si>
    <t>$B$3:$HH$59</t>
  </si>
  <si>
    <t>Van Endert Sus</t>
  </si>
  <si>
    <t>Van Engeland Rinus</t>
  </si>
  <si>
    <t>Afkorting</t>
  </si>
  <si>
    <t>Omschrijving</t>
  </si>
  <si>
    <t>OR</t>
  </si>
  <si>
    <t>ma</t>
  </si>
  <si>
    <t>di</t>
  </si>
  <si>
    <t>wo</t>
  </si>
  <si>
    <t>do</t>
  </si>
  <si>
    <t>vr</t>
  </si>
  <si>
    <t>za</t>
  </si>
  <si>
    <t>zo</t>
  </si>
  <si>
    <t>$B$4:$EX$26</t>
  </si>
  <si>
    <t>Boven</t>
  </si>
  <si>
    <t>Onder</t>
  </si>
  <si>
    <t>Weekdag</t>
  </si>
  <si>
    <t>$B$34:$HF$56</t>
  </si>
  <si>
    <t>Biljart 3</t>
  </si>
  <si>
    <t>Opmaak</t>
  </si>
  <si>
    <t>$B$27:$EY$29</t>
  </si>
  <si>
    <t>$B$57:$HG$59</t>
  </si>
  <si>
    <t>1-4</t>
  </si>
  <si>
    <t>$B$4:$EZ$25</t>
  </si>
  <si>
    <t>$B$34:$HF$55</t>
  </si>
  <si>
    <t>$B$4:$EZ$29</t>
  </si>
  <si>
    <t>$B$34:$HF$59</t>
  </si>
  <si>
    <t>$B$4:$EX$25</t>
  </si>
  <si>
    <t>$B$34:$HH$55</t>
  </si>
  <si>
    <t>$B$4:$EZ$28</t>
  </si>
  <si>
    <t>Opmaak zondag</t>
  </si>
  <si>
    <t>B$2="zo"</t>
  </si>
  <si>
    <t>$B$2:$EX$29</t>
  </si>
  <si>
    <t>B$32="zo"</t>
  </si>
  <si>
    <t>$B$32:$HF$59</t>
  </si>
  <si>
    <t>VERT.ZOEKEN(B4;Data!$A$2:$C$35;3;0)</t>
  </si>
  <si>
    <t>VERT.ZOEKEN(B34;Data!$A$2:$C$35;3;0)</t>
  </si>
  <si>
    <t>Niets weggooien!!</t>
  </si>
  <si>
    <t>Club actief</t>
  </si>
  <si>
    <r>
      <t xml:space="preserve">Formule </t>
    </r>
    <r>
      <rPr>
        <sz val="14"/>
        <color theme="1"/>
        <rFont val="Calibri"/>
        <family val="2"/>
        <scheme val="minor"/>
      </rPr>
      <t>(= voorzetten)</t>
    </r>
  </si>
  <si>
    <r>
      <t xml:space="preserve">Bereik </t>
    </r>
    <r>
      <rPr>
        <sz val="14"/>
        <color theme="1"/>
        <rFont val="Calibri"/>
        <family val="2"/>
        <scheme val="minor"/>
      </rPr>
      <t xml:space="preserve"> (= voorzetten)</t>
    </r>
  </si>
  <si>
    <t>Regels voorwaardelijke opmaak</t>
  </si>
  <si>
    <t>Slegers Eddie</t>
  </si>
  <si>
    <t>Steenhuysen Patricia</t>
  </si>
  <si>
    <r>
      <t xml:space="preserve">DP </t>
    </r>
    <r>
      <rPr>
        <sz val="10"/>
        <color theme="1"/>
        <rFont val="Calibri"/>
        <family val="2"/>
        <scheme val="minor"/>
      </rPr>
      <t>(OB)</t>
    </r>
  </si>
  <si>
    <t>AB1</t>
  </si>
  <si>
    <t>AB2</t>
  </si>
  <si>
    <t>AB3</t>
  </si>
  <si>
    <t>uiterste datum inschrijving</t>
  </si>
  <si>
    <t>ingeschreven:</t>
  </si>
  <si>
    <t>KNLBB</t>
  </si>
  <si>
    <t>1ste afd kopman hoog - 23 - 35 - 92</t>
  </si>
  <si>
    <t>KVBBL</t>
  </si>
  <si>
    <t xml:space="preserve">1ste afd: </t>
  </si>
  <si>
    <t>48 - 48 - 80</t>
  </si>
  <si>
    <t>2° afd: min 110 pt, 1ste speler mi 26 pt. laatste speler min 48 pt.</t>
  </si>
  <si>
    <t>3° afd: min 80 p, indien er een 4e afdeling doorgaat – laatste speler min. 38 pt.</t>
  </si>
  <si>
    <t>4° afdeling : geen min. of geen max</t>
  </si>
  <si>
    <t>IC-DRIEBAND : 12 - 14 - 16</t>
  </si>
  <si>
    <t>Overband ploegenbeker : 14 - 16 - 20 - 30</t>
  </si>
  <si>
    <t>Vrijspel beker: totaal 110p, laatste speler min 54 p</t>
  </si>
  <si>
    <t>Ingeschreven</t>
  </si>
  <si>
    <t>Lodewijks Ferdinand</t>
  </si>
  <si>
    <t>Smeets Willy</t>
  </si>
  <si>
    <t>Vandeneynde Jacky</t>
  </si>
  <si>
    <t>VN</t>
  </si>
  <si>
    <r>
      <t xml:space="preserve">BH </t>
    </r>
    <r>
      <rPr>
        <sz val="11"/>
        <color theme="1"/>
        <rFont val="Calibri"/>
        <family val="2"/>
        <scheme val="minor"/>
      </rPr>
      <t>(vrij)</t>
    </r>
  </si>
  <si>
    <r>
      <t xml:space="preserve">BK </t>
    </r>
    <r>
      <rPr>
        <sz val="11"/>
        <color theme="1"/>
        <rFont val="Calibri"/>
        <family val="2"/>
        <scheme val="minor"/>
      </rPr>
      <t>(vrij)</t>
    </r>
  </si>
  <si>
    <r>
      <t xml:space="preserve">OP </t>
    </r>
    <r>
      <rPr>
        <sz val="11"/>
        <color theme="1"/>
        <rFont val="Calibri"/>
        <family val="2"/>
        <scheme val="minor"/>
      </rPr>
      <t>(vrij)</t>
    </r>
  </si>
  <si>
    <t>start toernooi AB1</t>
  </si>
  <si>
    <t>start toernooi AB2</t>
  </si>
  <si>
    <t>max 80</t>
  </si>
  <si>
    <t>Pol Pim</t>
  </si>
  <si>
    <t>Mannaerts Jos</t>
  </si>
  <si>
    <t>Hamblok Henri</t>
  </si>
  <si>
    <t>De Laat Johan</t>
  </si>
  <si>
    <t>Kayar Mehmet</t>
  </si>
  <si>
    <t>Arjan Ben</t>
  </si>
  <si>
    <t>Afkorting clubs KNLBB</t>
  </si>
  <si>
    <t>Afkorting clubs KVBBL</t>
  </si>
  <si>
    <t>Van Broekhoven Sofie</t>
  </si>
  <si>
    <t>Kemps Freddy</t>
  </si>
  <si>
    <t>Van Den Bruel Leon</t>
  </si>
  <si>
    <t>Van De Put Jozef</t>
  </si>
  <si>
    <t>Schaal van Lommel</t>
  </si>
  <si>
    <t>SL</t>
  </si>
  <si>
    <t>Wedstrijden 1st Afd AB1</t>
  </si>
  <si>
    <t>Wedstrijden 1st Afd AB2</t>
  </si>
  <si>
    <t>Wedstrijden 3de Afd AB1</t>
  </si>
  <si>
    <t>Wedstrijden 3de Afd AB2</t>
  </si>
  <si>
    <t>Wedstrijden 1-Band</t>
  </si>
  <si>
    <t>Wedstrijden 3-Band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</si>
  <si>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</si>
  <si>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</si>
  <si>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</si>
  <si>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</si>
  <si>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</si>
  <si>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</si>
  <si>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</si>
  <si>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</si>
  <si>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</si>
  <si>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</si>
  <si>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</si>
  <si>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</si>
  <si>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</si>
  <si>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</si>
  <si>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</si>
  <si>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</si>
  <si>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AB01</t>
  </si>
  <si>
    <t>AB03</t>
  </si>
  <si>
    <t>AB04</t>
  </si>
  <si>
    <t>AB05</t>
  </si>
  <si>
    <t>AB06</t>
  </si>
  <si>
    <t>AB07</t>
  </si>
  <si>
    <t>AB08</t>
  </si>
  <si>
    <t>AB09</t>
  </si>
  <si>
    <t>AB02</t>
  </si>
  <si>
    <r>
      <t>HA</t>
    </r>
    <r>
      <rPr>
        <sz val="10"/>
        <color theme="1"/>
        <rFont val="Calibri"/>
        <family val="2"/>
        <scheme val="minor"/>
      </rPr>
      <t xml:space="preserve"> (  )</t>
    </r>
  </si>
  <si>
    <r>
      <rPr>
        <b/>
        <sz val="14"/>
        <color theme="1"/>
        <rFont val="Calibri"/>
        <family val="2"/>
        <scheme val="minor"/>
      </rPr>
      <t>PE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</si>
  <si>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>SC</t>
    </r>
    <r>
      <rPr>
        <sz val="10"/>
        <color theme="1"/>
        <rFont val="Calibri"/>
        <family val="2"/>
        <scheme val="minor"/>
      </rPr>
      <t xml:space="preserve"> (OB)</t>
    </r>
  </si>
  <si>
    <r>
      <rPr>
        <b/>
        <sz val="14"/>
        <color theme="1"/>
        <rFont val="Calibri"/>
        <family val="2"/>
        <scheme val="minor"/>
      </rPr>
      <t>BO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</si>
  <si>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 xml:space="preserve">PB </t>
    </r>
    <r>
      <rPr>
        <u/>
        <sz val="1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</si>
  <si>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SL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</si>
  <si>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23-23-54</t>
  </si>
  <si>
    <r>
      <rPr>
        <b/>
        <sz val="14"/>
        <color theme="1"/>
        <rFont val="Calibri"/>
        <family val="2"/>
        <scheme val="minor"/>
      </rPr>
      <t>KMV</t>
    </r>
    <r>
      <rPr>
        <sz val="11"/>
        <color theme="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</si>
  <si>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KNBC</t>
    </r>
    <r>
      <rPr>
        <sz val="10"/>
        <color theme="1"/>
        <rFont val="Calibri"/>
        <family val="2"/>
        <scheme val="minor"/>
      </rPr>
      <t>(OB)</t>
    </r>
  </si>
  <si>
    <t>LIDNUMMERS</t>
  </si>
  <si>
    <t>2de</t>
  </si>
  <si>
    <t>3de</t>
  </si>
  <si>
    <t>1ste afd. min 48 – 60 – 92</t>
  </si>
  <si>
    <t xml:space="preserve"> </t>
  </si>
  <si>
    <t>MI</t>
  </si>
  <si>
    <t>Beker Misotten 55+</t>
  </si>
  <si>
    <t>20-29-54</t>
  </si>
  <si>
    <t>20-35-92</t>
  </si>
  <si>
    <r>
      <rPr>
        <b/>
        <sz val="14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(vrij)</t>
    </r>
  </si>
  <si>
    <r>
      <rPr>
        <b/>
        <sz val="14"/>
        <color theme="1"/>
        <rFont val="Calibri"/>
        <family val="2"/>
        <scheme val="minor"/>
      </rPr>
      <t>TL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</si>
  <si>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BEKER</t>
  </si>
  <si>
    <r>
      <rPr>
        <b/>
        <sz val="14"/>
        <color theme="1"/>
        <rFont val="Calibri"/>
        <family val="2"/>
        <scheme val="minor"/>
      </rPr>
      <t xml:space="preserve"> MI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</si>
  <si>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200K</t>
  </si>
  <si>
    <t>WO</t>
  </si>
  <si>
    <t>DO</t>
  </si>
  <si>
    <t>DI</t>
  </si>
  <si>
    <t>MA</t>
  </si>
  <si>
    <t>BILJ. 1</t>
  </si>
  <si>
    <t>BILJ. 2</t>
  </si>
  <si>
    <t>Afkorting vrije bekers</t>
  </si>
  <si>
    <t>Wedstrijdagen</t>
  </si>
  <si>
    <t>overband</t>
  </si>
  <si>
    <t>AB HR</t>
  </si>
  <si>
    <t xml:space="preserve">AB2 </t>
  </si>
  <si>
    <t>RIK</t>
  </si>
  <si>
    <t>NAND</t>
  </si>
  <si>
    <t>MEHMET</t>
  </si>
  <si>
    <t>HARRY</t>
  </si>
  <si>
    <t>LUDO L.</t>
  </si>
  <si>
    <t>PATRICIA</t>
  </si>
  <si>
    <t>JOS</t>
  </si>
  <si>
    <t>GUIDO</t>
  </si>
  <si>
    <t>EDDY D.</t>
  </si>
  <si>
    <t>LEO</t>
  </si>
  <si>
    <t>JOHAN</t>
  </si>
  <si>
    <t>PIM</t>
  </si>
  <si>
    <t>LEON</t>
  </si>
  <si>
    <t>FREDDY</t>
  </si>
  <si>
    <t>WILLY</t>
  </si>
  <si>
    <t>RINUS</t>
  </si>
  <si>
    <t>EDDIE SL.</t>
  </si>
  <si>
    <t>ANDRÉ</t>
  </si>
  <si>
    <t>BEN</t>
  </si>
  <si>
    <t xml:space="preserve">JACKY </t>
  </si>
  <si>
    <t>JOZEF</t>
  </si>
  <si>
    <t>LUC</t>
  </si>
  <si>
    <t>LUDO V.H.</t>
  </si>
  <si>
    <t>SOFIE</t>
  </si>
  <si>
    <t>SUS</t>
  </si>
  <si>
    <t>AB LR</t>
  </si>
  <si>
    <t>AB1 LR</t>
  </si>
  <si>
    <t>AB2 LR</t>
  </si>
  <si>
    <t xml:space="preserve">AB2 HR </t>
  </si>
  <si>
    <t xml:space="preserve">AB1 HR </t>
  </si>
  <si>
    <t>AB3 LR</t>
  </si>
  <si>
    <t xml:space="preserve">AB3 HR </t>
  </si>
  <si>
    <t>1-band</t>
  </si>
  <si>
    <t>14-18-35</t>
  </si>
  <si>
    <t>3-band</t>
  </si>
  <si>
    <t>12-14-16</t>
  </si>
  <si>
    <t>Herverkiezing bestuur BC Adelberg op de alg. vergadering van juni van elk jaar</t>
  </si>
  <si>
    <t>herkiesbaar</t>
  </si>
  <si>
    <t>niet herkiesbaar</t>
  </si>
  <si>
    <t>2024-2025</t>
  </si>
  <si>
    <t>2023-2024</t>
  </si>
  <si>
    <t>2025-2026</t>
  </si>
  <si>
    <t>2027-2028</t>
  </si>
  <si>
    <t>Voorzitter</t>
  </si>
  <si>
    <t>Rinus</t>
  </si>
  <si>
    <t>0477 / 24 71 11</t>
  </si>
  <si>
    <t>marines.van.engeland@telenet.be</t>
  </si>
  <si>
    <t>O.voorzitter/penningm.</t>
  </si>
  <si>
    <t>Leon</t>
  </si>
  <si>
    <t>0496 / 55 25 23</t>
  </si>
  <si>
    <t>vandenbruel@gmail.com</t>
  </si>
  <si>
    <t>Secretaris</t>
  </si>
  <si>
    <t>Ludo vH.</t>
  </si>
  <si>
    <t>0476 / 31 99 76</t>
  </si>
  <si>
    <t>vanhout.ludo@gmail.com</t>
  </si>
  <si>
    <t>Sportbestuurder</t>
  </si>
  <si>
    <t>Guido</t>
  </si>
  <si>
    <t>0479 / 97 33 98</t>
  </si>
  <si>
    <t>guidowouters54@gmail.com</t>
  </si>
  <si>
    <t>Bestuurslid</t>
  </si>
  <si>
    <t>Harry</t>
  </si>
  <si>
    <t>0485 / 62 44 39</t>
  </si>
  <si>
    <t>mariasteurs@hotmail.com</t>
  </si>
  <si>
    <t>Leo</t>
  </si>
  <si>
    <t>Nand</t>
  </si>
  <si>
    <t>0494 / 38 26 59</t>
  </si>
  <si>
    <t>nandlodewijks@hotmail.com</t>
  </si>
  <si>
    <t>Sofie</t>
  </si>
  <si>
    <t>Rik</t>
  </si>
  <si>
    <t>0496 / 17 83 43</t>
  </si>
  <si>
    <t>rik_hamblom@msn.com</t>
  </si>
  <si>
    <t>Mehmet</t>
  </si>
  <si>
    <t>0477 / 99 32 74</t>
  </si>
  <si>
    <t>kayarmehmet38@hotmail.com</t>
  </si>
  <si>
    <t>Ploegen vrije bekers 2025</t>
  </si>
  <si>
    <t>De Kiekenboer</t>
  </si>
  <si>
    <t>DV</t>
  </si>
  <si>
    <t>130K</t>
  </si>
  <si>
    <t>Ingeschreven 4/05</t>
  </si>
  <si>
    <t>???</t>
  </si>
  <si>
    <t>Bart</t>
  </si>
  <si>
    <t>Eddy D.</t>
  </si>
  <si>
    <t>André</t>
  </si>
  <si>
    <t>Alfabetisch</t>
  </si>
  <si>
    <t>Jos</t>
  </si>
  <si>
    <t>Ludo L</t>
  </si>
  <si>
    <t>Jef</t>
  </si>
  <si>
    <t>Patricia</t>
  </si>
  <si>
    <t>Ludo vH</t>
  </si>
  <si>
    <t>SvL</t>
  </si>
  <si>
    <t>AB26</t>
  </si>
  <si>
    <t>Leuse Dieter</t>
  </si>
  <si>
    <t>Wedstrijden 4de Afd</t>
  </si>
  <si>
    <t>1ste afd A</t>
  </si>
  <si>
    <t>Ludo L.</t>
  </si>
  <si>
    <t xml:space="preserve"> Nand</t>
  </si>
  <si>
    <t>1ste afd B</t>
  </si>
  <si>
    <t>Luc</t>
  </si>
  <si>
    <t>Jacky</t>
  </si>
  <si>
    <t>2de afd</t>
  </si>
  <si>
    <t>Pim</t>
  </si>
  <si>
    <t>Ben</t>
  </si>
  <si>
    <t>3de afd A</t>
  </si>
  <si>
    <t>3de afd B</t>
  </si>
  <si>
    <t xml:space="preserve">Dieter </t>
  </si>
  <si>
    <t>3de afd C</t>
  </si>
  <si>
    <t>Sus</t>
  </si>
  <si>
    <t>4de afd</t>
  </si>
  <si>
    <t>Jozef</t>
  </si>
  <si>
    <t xml:space="preserve"> Patricia</t>
  </si>
  <si>
    <t>Johan</t>
  </si>
  <si>
    <t>Eddie Sl.</t>
  </si>
  <si>
    <t>Willy</t>
  </si>
  <si>
    <t>IC-OVERBAND : 14 - 18 - 30</t>
  </si>
  <si>
    <r>
      <rPr>
        <b/>
        <sz val="14"/>
        <color theme="1"/>
        <rFont val="Calibri"/>
        <family val="2"/>
        <scheme val="minor"/>
      </rPr>
      <t>AB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</si>
  <si>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AP </t>
    </r>
    <r>
      <rPr>
        <sz val="11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</si>
  <si>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 xml:space="preserve">BO </t>
    </r>
    <r>
      <rPr>
        <sz val="10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</si>
  <si>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>(H+L)</t>
    </r>
  </si>
  <si>
    <r>
      <t>PK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</si>
  <si>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r>
      <t>VO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</si>
  <si>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t>Agten Kris</t>
  </si>
  <si>
    <t>145K</t>
  </si>
  <si>
    <t>AB27</t>
  </si>
  <si>
    <r>
      <t>DK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</si>
  <si>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DP </t>
    </r>
    <r>
      <rPr>
        <sz val="11"/>
        <color theme="1"/>
        <rFont val="Calibri"/>
        <family val="2"/>
        <scheme val="minor"/>
      </rPr>
      <t>(OB)</t>
    </r>
  </si>
  <si>
    <t>ADELBERG</t>
  </si>
  <si>
    <t>JUNI</t>
  </si>
  <si>
    <t xml:space="preserve">1ste match op ma of do </t>
  </si>
  <si>
    <r>
      <rPr>
        <b/>
        <sz val="14"/>
        <color theme="1"/>
        <rFont val="Calibri"/>
        <family val="2"/>
        <scheme val="minor"/>
      </rPr>
      <t>OP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(OB)</t>
    </r>
  </si>
  <si>
    <t>Inschrijvingen.beker AB 25-26</t>
  </si>
  <si>
    <t>K.Bc Rappel LR</t>
  </si>
  <si>
    <t>K.Bc Rappel HR</t>
  </si>
  <si>
    <t>Overpelt Bc LR</t>
  </si>
  <si>
    <t>Verbroedering Bc LR</t>
  </si>
  <si>
    <t>K. Bocholter Bc HR</t>
  </si>
  <si>
    <t>Bc Tijl LR</t>
  </si>
  <si>
    <t>Bc 't Pelterke LR</t>
  </si>
  <si>
    <t>Bc De Leuken LR</t>
  </si>
  <si>
    <t>Bc Aeroport LR</t>
  </si>
  <si>
    <t>De Vrienden Bc LR</t>
  </si>
  <si>
    <t>K. Neerpelter Bc LR</t>
  </si>
  <si>
    <t>K. Achel BC LR</t>
  </si>
  <si>
    <t>Bc Hand In Hand LR</t>
  </si>
  <si>
    <t>K.Bc Vrij Vermaak HR</t>
  </si>
  <si>
    <t>K.Bc DE STER HR 1</t>
  </si>
  <si>
    <t>K.Bc DE STER HR 2</t>
  </si>
  <si>
    <t>Heuvel Sport HR</t>
  </si>
  <si>
    <t>LUDO L</t>
  </si>
  <si>
    <t>DIETER</t>
  </si>
  <si>
    <t>LUDO VH.</t>
  </si>
  <si>
    <t>KRIS</t>
  </si>
  <si>
    <t>Bc Bloemenhof LR 1</t>
  </si>
  <si>
    <t>Bc Bloemenhof LR 2</t>
  </si>
  <si>
    <t>K. MV Neerpelt  LR 1</t>
  </si>
  <si>
    <t>K. MV Neerpelt  LR 2</t>
  </si>
  <si>
    <t>Bc Adelberg  LR</t>
  </si>
  <si>
    <t>tussen 13/1 en 24/1</t>
  </si>
  <si>
    <t>15/1-22/1-28/1-4/2-23/2
voorkeur op dinsdag</t>
  </si>
  <si>
    <t>ZA</t>
  </si>
  <si>
    <t>Tellen/schrijven</t>
  </si>
  <si>
    <t>FINALE</t>
  </si>
  <si>
    <t>K. Pieter Breugel Bc LR 1</t>
  </si>
  <si>
    <t>K. Pieter Breugel Bc LR 2</t>
  </si>
  <si>
    <t>Bc Adelberg  HR</t>
  </si>
  <si>
    <t>K.Bc Vrij Vermaak LR</t>
  </si>
  <si>
    <t>K.B.C. BLAUWE KEI HR</t>
  </si>
  <si>
    <t>K.B.C. BLAUWE KEI LR</t>
  </si>
  <si>
    <t>Barrier BC HR</t>
  </si>
  <si>
    <t>Den Tichel BC HR</t>
  </si>
  <si>
    <t>Minimum te spelen punten: 14 – 16 – 20 – 30</t>
  </si>
  <si>
    <t>start toernooi AB HR 1</t>
  </si>
  <si>
    <t>start toernooi AB HR 2</t>
  </si>
  <si>
    <t>1ste afd kopman laag   - 20 - 29 - 54 (max 80)</t>
  </si>
  <si>
    <t>2026-2027</t>
  </si>
  <si>
    <t>2028-2039</t>
  </si>
  <si>
    <t>V.Engeland Rinus</t>
  </si>
  <si>
    <t>Weidestraat 29</t>
  </si>
  <si>
    <t>Houthalen-Helchteren</t>
  </si>
  <si>
    <t>VOORZITTER</t>
  </si>
  <si>
    <t>V.D.Bruel Leon</t>
  </si>
  <si>
    <t>Voetbalstraat 23</t>
  </si>
  <si>
    <t>Pelt</t>
  </si>
  <si>
    <t>011 / 64 97 40</t>
  </si>
  <si>
    <t>PENNINGMEESTER</t>
  </si>
  <si>
    <t>V.Broekhoven Harrie</t>
  </si>
  <si>
    <t>Nijshoek 60</t>
  </si>
  <si>
    <t>Lommel</t>
  </si>
  <si>
    <t>011 / 54 40 33</t>
  </si>
  <si>
    <t>BESTUURSLID</t>
  </si>
  <si>
    <t>Van Hout Ludo_(K)</t>
  </si>
  <si>
    <t>Buitensingel 22A</t>
  </si>
  <si>
    <t>SECRETARIS</t>
  </si>
  <si>
    <t>Kloosterstraat 116 Bus 2</t>
  </si>
  <si>
    <t>Guido Gezellestraat 6</t>
  </si>
  <si>
    <t>011 / 54 17 34</t>
  </si>
  <si>
    <t>0468 / 32 61 59</t>
  </si>
  <si>
    <t>leo.kuyken@telenet.be</t>
  </si>
  <si>
    <t>SPORTBESTUURDER</t>
  </si>
  <si>
    <t>Pompstraat 4</t>
  </si>
  <si>
    <t>Mol</t>
  </si>
  <si>
    <t>0477 / 97 00 83</t>
  </si>
  <si>
    <t>jozef.van.de.put@telenet.be</t>
  </si>
  <si>
    <t xml:space="preserve">Glaswolstraat </t>
  </si>
  <si>
    <t>0475 / 37 93 89</t>
  </si>
  <si>
    <t>ludoloots@outlook.be</t>
  </si>
  <si>
    <t>V.Broekhoven Sofie</t>
  </si>
  <si>
    <t>De Ram 30</t>
  </si>
  <si>
    <t>Beringen</t>
  </si>
  <si>
    <t>0494 / 69 32 27</t>
  </si>
  <si>
    <t>soulsie19@hotmail.com</t>
  </si>
  <si>
    <t>0494 / 38 26 54</t>
  </si>
  <si>
    <t>patatje1200@gmail.com</t>
  </si>
  <si>
    <t>Mandiau Luc_(K57)</t>
  </si>
  <si>
    <t>Europawijk 3</t>
  </si>
  <si>
    <t>Hechtel</t>
  </si>
  <si>
    <t>0475 / 22 96 17</t>
  </si>
  <si>
    <t>luc.mandiau@pandora.be</t>
  </si>
  <si>
    <t>Zelm bus 37</t>
  </si>
  <si>
    <t>0496 / 97 32 27</t>
  </si>
  <si>
    <t>eddydeelkens@gmail.com</t>
  </si>
  <si>
    <t>Rodekruisstraat 42C</t>
  </si>
  <si>
    <t>0478 / 23 89 57</t>
  </si>
  <si>
    <t>sussnor@outlook.com</t>
  </si>
  <si>
    <t>Breugelmans Andre</t>
  </si>
  <si>
    <t>Gasthuisstraat 35</t>
  </si>
  <si>
    <t>Balen</t>
  </si>
  <si>
    <t>0498 / 47 61 85</t>
  </si>
  <si>
    <t>Stevensvennen 83</t>
  </si>
  <si>
    <t>0496 / 51 81 40</t>
  </si>
  <si>
    <t>eddy.Slegers1@telenet.be</t>
  </si>
  <si>
    <t>Hees 121 B</t>
  </si>
  <si>
    <t>lommel</t>
  </si>
  <si>
    <t>0476 / 82 85 73</t>
  </si>
  <si>
    <t>Jackyvandeneynde@gmail.com</t>
  </si>
  <si>
    <t>Bokkenrijdersweg 2</t>
  </si>
  <si>
    <t>0496 / 26 51 99</t>
  </si>
  <si>
    <t>willysmeets50@gmail.com</t>
  </si>
  <si>
    <t>Kerkplein 24A</t>
  </si>
  <si>
    <t>0497 / 18 40 35</t>
  </si>
  <si>
    <t>Eendebek36-0101</t>
  </si>
  <si>
    <t>0472 / 88 19 87</t>
  </si>
  <si>
    <t>Torenstraat 56</t>
  </si>
  <si>
    <t>0486 / 17 83 43</t>
  </si>
  <si>
    <t>Havikpad 5</t>
  </si>
  <si>
    <t>kayarmameth38@hotmail.com</t>
  </si>
  <si>
    <t>Bezemstraat 18</t>
  </si>
  <si>
    <t>0484 / 99 36 59</t>
  </si>
  <si>
    <t>Dubbelrij 21</t>
  </si>
  <si>
    <t>011 / 54 54 02</t>
  </si>
  <si>
    <t>0477 / 03 67 70</t>
  </si>
  <si>
    <t>Kerkplein 9G</t>
  </si>
  <si>
    <t>011 / 54 29 50</t>
  </si>
  <si>
    <t>0498 / 11 50 05</t>
  </si>
  <si>
    <t>dorienenpim@gmail.com</t>
  </si>
  <si>
    <t>Congostraat 46</t>
  </si>
  <si>
    <t>0476 / 64 46 72</t>
  </si>
  <si>
    <t>freddy.kemps@gmail.com</t>
  </si>
  <si>
    <t>Leuse Dieter_(KL)</t>
  </si>
  <si>
    <t>Smissestraat 42 bus 201</t>
  </si>
  <si>
    <t>0499 / 20 42 70</t>
  </si>
  <si>
    <t>dieter.leuse@gmail.com</t>
  </si>
  <si>
    <t>Agten Kris_(K)</t>
  </si>
  <si>
    <t>Kieizelweg 98 B 104</t>
  </si>
  <si>
    <t>MOL</t>
  </si>
  <si>
    <t>0479 / 16 11 38</t>
  </si>
  <si>
    <t>agten.kris3009@gmail.com</t>
  </si>
  <si>
    <t>Wedstrijden 2de Afd AB1</t>
  </si>
  <si>
    <t>Wedstrijden 2de Afd AB2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</si>
</sst>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"/>
    <numFmt numFmtId="165" formatCode="dd"/>
    <numFmt numFmtId="166" formatCode="[$-413]mmmm/yy;@"/>
    <numFmt numFmtId="167" formatCode="[$-413]mmmm\ yyyy;@"/>
    <numFmt numFmtId="168" formatCode="[$-813]dd\-mmm\-yy;@"/>
    <numFmt numFmtId="169" formatCode="0#########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4.8"/>
      <color indexed="36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12"/>
      <color rgb="FF008600"/>
      <name val="Arial"/>
      <family val="2"/>
    </font>
    <font>
      <i/>
      <u/>
      <sz val="12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4"/>
      <color theme="1"/>
      <name val="Arial"/>
      <family val="2"/>
    </font>
    <font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2"/>
      <color theme="1"/>
      <name val="Times New Roman"/>
      <family val="1"/>
    </font>
    <font>
      <sz val="10"/>
      <color rgb="FF0070C0"/>
      <name val="Aptos"/>
      <family val="2"/>
    </font>
    <font>
      <sz val="11"/>
      <color theme="4" tint="-0.499984740745262"/>
      <name val="Calibri"/>
      <family val="2"/>
      <scheme val="minor"/>
    </font>
    <font>
      <strike/>
      <sz val="12"/>
      <color rgb="FFFF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71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4BAA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theme="2" tint="0.79995117038483843"/>
      </patternFill>
    </fill>
    <fill>
      <patternFill patternType="solid">
        <fgColor theme="0" tint="-4.9989318521683403E-2"/>
        <bgColor theme="2" tint="0.59996337778862885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6" fillId="0" borderId="0" applyNumberFormat="0" applyFill="0" applyBorder="0" applyAlignment="0" applyProtection="0"/>
    <xf numFmtId="0" fontId="36" fillId="0" borderId="0"/>
    <xf numFmtId="169" fontId="51" fillId="0" borderId="0" applyFont="0" applyFill="0" applyBorder="0" applyAlignment="0" applyProtection="0"/>
    <xf numFmtId="14" fontId="51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1"/>
    <xf numFmtId="0" fontId="6" fillId="0" borderId="2" xfId="1" applyFont="1" applyBorder="1"/>
    <xf numFmtId="0" fontId="7" fillId="0" borderId="7" xfId="1" applyFont="1" applyBorder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7" xfId="5" applyFont="1" applyBorder="1" applyAlignment="1">
      <alignment horizontal="left"/>
    </xf>
    <xf numFmtId="0" fontId="2" fillId="0" borderId="0" xfId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6" fontId="8" fillId="0" borderId="0" xfId="5" applyNumberFormat="1" applyFont="1" applyAlignment="1">
      <alignment horizontal="left"/>
    </xf>
    <xf numFmtId="0" fontId="6" fillId="7" borderId="2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6" fillId="7" borderId="2" xfId="1" applyFont="1" applyFill="1" applyBorder="1" applyAlignment="1" applyProtection="1">
      <alignment horizontal="center" vertical="center"/>
      <protection locked="0" hidden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13" borderId="2" xfId="1" applyFont="1" applyFill="1" applyBorder="1" applyAlignment="1">
      <alignment horizontal="center" vertical="center"/>
    </xf>
    <xf numFmtId="0" fontId="6" fillId="14" borderId="2" xfId="1" applyFont="1" applyFill="1" applyBorder="1" applyAlignment="1" applyProtection="1">
      <alignment horizontal="center" vertical="center"/>
      <protection locked="0"/>
    </xf>
    <xf numFmtId="0" fontId="6" fillId="11" borderId="2" xfId="1" applyFont="1" applyFill="1" applyBorder="1" applyAlignment="1" applyProtection="1">
      <alignment horizontal="center" vertical="center"/>
      <protection locked="0"/>
    </xf>
    <xf numFmtId="0" fontId="6" fillId="10" borderId="2" xfId="1" applyFont="1" applyFill="1" applyBorder="1" applyAlignment="1" applyProtection="1">
      <alignment horizontal="center" vertical="center"/>
      <protection locked="0"/>
    </xf>
    <xf numFmtId="0" fontId="6" fillId="12" borderId="2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14" fillId="9" borderId="0" xfId="0" applyFont="1" applyFill="1"/>
    <xf numFmtId="0" fontId="5" fillId="4" borderId="2" xfId="8" applyFont="1" applyFill="1" applyBorder="1" applyAlignment="1">
      <alignment horizontal="center" vertical="center"/>
    </xf>
    <xf numFmtId="0" fontId="10" fillId="4" borderId="2" xfId="8" applyFont="1" applyFill="1" applyBorder="1" applyAlignment="1">
      <alignment horizontal="center" vertical="center"/>
    </xf>
    <xf numFmtId="0" fontId="5" fillId="4" borderId="2" xfId="9" applyFont="1" applyFill="1" applyBorder="1" applyAlignment="1">
      <alignment horizontal="center" vertical="center"/>
    </xf>
    <xf numFmtId="0" fontId="5" fillId="4" borderId="0" xfId="9" applyFont="1" applyFill="1" applyAlignment="1">
      <alignment horizontal="center" vertical="center"/>
    </xf>
    <xf numFmtId="0" fontId="11" fillId="4" borderId="2" xfId="9" applyFont="1" applyFill="1" applyBorder="1" applyAlignment="1">
      <alignment horizontal="center" vertical="center"/>
    </xf>
    <xf numFmtId="0" fontId="5" fillId="4" borderId="2" xfId="9" quotePrefix="1" applyFont="1" applyFill="1" applyBorder="1" applyAlignment="1">
      <alignment horizontal="center" vertical="center"/>
    </xf>
    <xf numFmtId="0" fontId="13" fillId="4" borderId="2" xfId="9" applyFont="1" applyFill="1" applyBorder="1" applyAlignment="1">
      <alignment horizontal="center" vertical="center"/>
    </xf>
    <xf numFmtId="0" fontId="12" fillId="4" borderId="2" xfId="9" applyFont="1" applyFill="1" applyBorder="1" applyAlignment="1">
      <alignment horizontal="center" vertical="center"/>
    </xf>
    <xf numFmtId="0" fontId="5" fillId="4" borderId="2" xfId="2" applyFont="1" applyFill="1" applyBorder="1" applyAlignment="1" applyProtection="1">
      <alignment horizontal="center" vertical="center"/>
    </xf>
    <xf numFmtId="0" fontId="10" fillId="4" borderId="2" xfId="9" applyFont="1" applyFill="1" applyBorder="1" applyAlignment="1">
      <alignment horizontal="center" vertical="center"/>
    </xf>
    <xf numFmtId="0" fontId="5" fillId="4" borderId="1" xfId="9" applyFont="1" applyFill="1" applyBorder="1" applyAlignment="1">
      <alignment horizontal="center" vertical="center"/>
    </xf>
    <xf numFmtId="0" fontId="5" fillId="4" borderId="5" xfId="9" applyFont="1" applyFill="1" applyBorder="1" applyAlignment="1">
      <alignment horizontal="center" vertical="center"/>
    </xf>
    <xf numFmtId="0" fontId="15" fillId="0" borderId="0" xfId="0" applyFont="1"/>
    <xf numFmtId="0" fontId="20" fillId="3" borderId="2" xfId="1" applyFont="1" applyFill="1" applyBorder="1" applyAlignment="1" applyProtection="1">
      <alignment horizontal="center" vertical="center"/>
      <protection locked="0"/>
    </xf>
    <xf numFmtId="0" fontId="20" fillId="5" borderId="2" xfId="1" applyFont="1" applyFill="1" applyBorder="1" applyAlignment="1" applyProtection="1">
      <alignment horizontal="center" vertical="center"/>
      <protection locked="0"/>
    </xf>
    <xf numFmtId="0" fontId="20" fillId="6" borderId="2" xfId="1" applyFont="1" applyFill="1" applyBorder="1" applyAlignment="1" applyProtection="1">
      <alignment horizontal="center" vertical="center"/>
      <protection locked="0"/>
    </xf>
    <xf numFmtId="0" fontId="20" fillId="10" borderId="2" xfId="1" applyFont="1" applyFill="1" applyBorder="1" applyAlignment="1" applyProtection="1">
      <alignment horizontal="center" vertical="center"/>
      <protection locked="0"/>
    </xf>
    <xf numFmtId="0" fontId="20" fillId="12" borderId="2" xfId="1" applyFont="1" applyFill="1" applyBorder="1" applyAlignment="1" applyProtection="1">
      <alignment horizontal="center" vertical="center"/>
      <protection locked="0"/>
    </xf>
    <xf numFmtId="49" fontId="20" fillId="7" borderId="2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11" xfId="0" applyFont="1" applyBorder="1"/>
    <xf numFmtId="0" fontId="15" fillId="16" borderId="11" xfId="0" applyFont="1" applyFill="1" applyBorder="1"/>
    <xf numFmtId="0" fontId="15" fillId="0" borderId="5" xfId="0" applyFont="1" applyBorder="1"/>
    <xf numFmtId="0" fontId="21" fillId="0" borderId="3" xfId="0" applyFont="1" applyBorder="1"/>
    <xf numFmtId="0" fontId="21" fillId="0" borderId="11" xfId="0" applyFont="1" applyBorder="1"/>
    <xf numFmtId="0" fontId="21" fillId="0" borderId="5" xfId="0" applyFont="1" applyBorder="1"/>
    <xf numFmtId="0" fontId="23" fillId="7" borderId="0" xfId="0" applyFont="1" applyFill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2" xfId="0" applyFont="1" applyBorder="1"/>
    <xf numFmtId="166" fontId="7" fillId="0" borderId="0" xfId="1" applyNumberFormat="1" applyFont="1" applyAlignment="1">
      <alignment horizontal="left"/>
    </xf>
    <xf numFmtId="0" fontId="24" fillId="0" borderId="0" xfId="0" quotePrefix="1" applyFont="1"/>
    <xf numFmtId="0" fontId="25" fillId="0" borderId="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2" xfId="1" applyFont="1" applyBorder="1"/>
    <xf numFmtId="0" fontId="0" fillId="0" borderId="2" xfId="0" applyBorder="1" applyAlignment="1">
      <alignment horizontal="center"/>
    </xf>
    <xf numFmtId="0" fontId="5" fillId="0" borderId="0" xfId="1" applyFont="1"/>
    <xf numFmtId="168" fontId="0" fillId="0" borderId="0" xfId="0" applyNumberFormat="1" applyAlignment="1">
      <alignment horizontal="center"/>
    </xf>
    <xf numFmtId="0" fontId="32" fillId="0" borderId="0" xfId="0" applyFont="1"/>
    <xf numFmtId="16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8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5" fillId="0" borderId="2" xfId="8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38" fillId="9" borderId="0" xfId="0" applyFont="1" applyFill="1"/>
    <xf numFmtId="0" fontId="5" fillId="0" borderId="2" xfId="1" quotePrefix="1" applyFont="1" applyBorder="1" applyAlignment="1">
      <alignment horizontal="center" vertical="center"/>
    </xf>
    <xf numFmtId="0" fontId="5" fillId="20" borderId="0" xfId="1" applyFont="1" applyFill="1"/>
    <xf numFmtId="49" fontId="0" fillId="20" borderId="0" xfId="0" applyNumberFormat="1" applyFill="1" applyAlignment="1">
      <alignment horizontal="center"/>
    </xf>
    <xf numFmtId="0" fontId="0" fillId="20" borderId="0" xfId="0" applyFill="1" applyAlignment="1">
      <alignment horizontal="center"/>
    </xf>
    <xf numFmtId="0" fontId="39" fillId="0" borderId="0" xfId="1" applyFont="1"/>
    <xf numFmtId="168" fontId="0" fillId="0" borderId="2" xfId="0" applyNumberFormat="1" applyBorder="1" applyAlignment="1">
      <alignment horizontal="center"/>
    </xf>
    <xf numFmtId="168" fontId="27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11" fillId="0" borderId="5" xfId="1" applyFont="1" applyBorder="1"/>
    <xf numFmtId="0" fontId="11" fillId="0" borderId="2" xfId="1" applyFont="1" applyBorder="1"/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11" fillId="0" borderId="5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5" fillId="18" borderId="2" xfId="1" applyFont="1" applyFill="1" applyBorder="1"/>
    <xf numFmtId="0" fontId="5" fillId="19" borderId="2" xfId="1" applyFont="1" applyFill="1" applyBorder="1"/>
    <xf numFmtId="0" fontId="2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40" fillId="9" borderId="0" xfId="0" applyFont="1" applyFill="1"/>
    <xf numFmtId="0" fontId="41" fillId="0" borderId="0" xfId="1" applyFont="1" applyAlignment="1">
      <alignment horizontal="left"/>
    </xf>
    <xf numFmtId="0" fontId="5" fillId="4" borderId="2" xfId="1" quotePrefix="1" applyFont="1" applyFill="1" applyBorder="1" applyAlignment="1">
      <alignment horizontal="center" vertical="center"/>
    </xf>
    <xf numFmtId="0" fontId="5" fillId="4" borderId="2" xfId="8" quotePrefix="1" applyFont="1" applyFill="1" applyBorder="1" applyAlignment="1">
      <alignment horizontal="center" vertical="center"/>
    </xf>
    <xf numFmtId="0" fontId="42" fillId="0" borderId="0" xfId="0" applyFont="1"/>
    <xf numFmtId="0" fontId="43" fillId="0" borderId="5" xfId="0" applyFont="1" applyBorder="1" applyAlignment="1">
      <alignment horizontal="center"/>
    </xf>
    <xf numFmtId="0" fontId="43" fillId="0" borderId="0" xfId="0" applyFont="1"/>
    <xf numFmtId="0" fontId="43" fillId="0" borderId="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15" fillId="23" borderId="2" xfId="0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168" fontId="0" fillId="0" borderId="0" xfId="0" applyNumberFormat="1"/>
    <xf numFmtId="0" fontId="0" fillId="0" borderId="2" xfId="0" applyBorder="1"/>
    <xf numFmtId="0" fontId="5" fillId="0" borderId="5" xfId="1" applyFont="1" applyBorder="1"/>
    <xf numFmtId="16" fontId="0" fillId="0" borderId="0" xfId="0" applyNumberFormat="1"/>
    <xf numFmtId="0" fontId="44" fillId="0" borderId="2" xfId="9" quotePrefix="1" applyFont="1" applyBorder="1" applyAlignment="1">
      <alignment horizontal="center" vertical="center"/>
    </xf>
    <xf numFmtId="0" fontId="43" fillId="9" borderId="2" xfId="0" applyFont="1" applyFill="1" applyBorder="1" applyAlignment="1">
      <alignment horizontal="center"/>
    </xf>
    <xf numFmtId="0" fontId="5" fillId="4" borderId="11" xfId="9" applyFont="1" applyFill="1" applyBorder="1" applyAlignment="1">
      <alignment horizontal="center" vertical="center"/>
    </xf>
    <xf numFmtId="0" fontId="34" fillId="0" borderId="2" xfId="16" applyFont="1" applyBorder="1"/>
    <xf numFmtId="0" fontId="29" fillId="0" borderId="2" xfId="0" applyFont="1" applyBorder="1"/>
    <xf numFmtId="0" fontId="5" fillId="14" borderId="5" xfId="1" applyFont="1" applyFill="1" applyBorder="1"/>
    <xf numFmtId="0" fontId="5" fillId="25" borderId="5" xfId="1" applyFont="1" applyFill="1" applyBorder="1"/>
    <xf numFmtId="0" fontId="5" fillId="26" borderId="5" xfId="1" applyFont="1" applyFill="1" applyBorder="1"/>
    <xf numFmtId="0" fontId="5" fillId="27" borderId="5" xfId="1" applyFont="1" applyFill="1" applyBorder="1"/>
    <xf numFmtId="0" fontId="32" fillId="0" borderId="0" xfId="0" applyFont="1" applyAlignment="1">
      <alignment horizontal="center" vertical="center"/>
    </xf>
    <xf numFmtId="0" fontId="0" fillId="28" borderId="2" xfId="0" applyFill="1" applyBorder="1"/>
    <xf numFmtId="0" fontId="0" fillId="22" borderId="2" xfId="0" applyFill="1" applyBorder="1"/>
    <xf numFmtId="0" fontId="20" fillId="0" borderId="2" xfId="1" applyFont="1" applyBorder="1"/>
    <xf numFmtId="0" fontId="20" fillId="0" borderId="4" xfId="1" applyFont="1" applyBorder="1"/>
    <xf numFmtId="0" fontId="20" fillId="13" borderId="2" xfId="1" applyFont="1" applyFill="1" applyBorder="1" applyAlignment="1">
      <alignment horizontal="left" vertical="center"/>
    </xf>
    <xf numFmtId="0" fontId="45" fillId="0" borderId="2" xfId="1" applyFont="1" applyBorder="1" applyAlignment="1">
      <alignment horizontal="left"/>
    </xf>
    <xf numFmtId="0" fontId="45" fillId="0" borderId="3" xfId="1" applyFont="1" applyBorder="1" applyAlignment="1">
      <alignment horizontal="left"/>
    </xf>
    <xf numFmtId="0" fontId="20" fillId="0" borderId="3" xfId="1" applyFont="1" applyBorder="1"/>
    <xf numFmtId="0" fontId="45" fillId="4" borderId="2" xfId="1" applyFont="1" applyFill="1" applyBorder="1" applyAlignment="1">
      <alignment horizontal="left"/>
    </xf>
    <xf numFmtId="0" fontId="8" fillId="0" borderId="2" xfId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7" borderId="2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4" xfId="1" applyFont="1" applyBorder="1"/>
    <xf numFmtId="0" fontId="8" fillId="0" borderId="8" xfId="1" applyFont="1" applyBorder="1"/>
    <xf numFmtId="0" fontId="8" fillId="0" borderId="9" xfId="1" applyFont="1" applyBorder="1"/>
    <xf numFmtId="0" fontId="20" fillId="7" borderId="2" xfId="1" applyFont="1" applyFill="1" applyBorder="1" applyAlignment="1" applyProtection="1">
      <alignment horizontal="center" vertical="center"/>
      <protection locked="0"/>
    </xf>
    <xf numFmtId="0" fontId="8" fillId="0" borderId="7" xfId="5" applyFont="1" applyBorder="1" applyAlignment="1">
      <alignment horizontal="left"/>
    </xf>
    <xf numFmtId="0" fontId="20" fillId="8" borderId="2" xfId="1" applyFont="1" applyFill="1" applyBorder="1" applyAlignment="1" applyProtection="1">
      <alignment horizontal="center" vertical="center"/>
      <protection locked="0"/>
    </xf>
    <xf numFmtId="167" fontId="4" fillId="15" borderId="4" xfId="1" applyNumberFormat="1" applyFont="1" applyFill="1" applyBorder="1" applyAlignment="1">
      <alignment horizontal="center" vertical="center"/>
    </xf>
    <xf numFmtId="166" fontId="20" fillId="0" borderId="0" xfId="1" applyNumberFormat="1" applyFont="1"/>
    <xf numFmtId="166" fontId="20" fillId="0" borderId="0" xfId="1" applyNumberFormat="1" applyFont="1" applyAlignment="1">
      <alignment horizontal="center"/>
    </xf>
    <xf numFmtId="0" fontId="46" fillId="0" borderId="0" xfId="0" applyFont="1"/>
    <xf numFmtId="0" fontId="47" fillId="15" borderId="2" xfId="1" applyFont="1" applyFill="1" applyBorder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6" fillId="0" borderId="0" xfId="0" applyFont="1" applyAlignment="1">
      <alignment vertical="center"/>
    </xf>
    <xf numFmtId="165" fontId="47" fillId="15" borderId="2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14" fillId="17" borderId="2" xfId="0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0" xfId="1" applyAlignment="1">
      <alignment vertical="center"/>
    </xf>
    <xf numFmtId="0" fontId="2" fillId="0" borderId="2" xfId="9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8" fillId="0" borderId="2" xfId="1" applyFont="1" applyBorder="1"/>
    <xf numFmtId="0" fontId="2" fillId="4" borderId="0" xfId="1" applyFill="1" applyAlignment="1">
      <alignment horizontal="center" vertical="center"/>
    </xf>
    <xf numFmtId="0" fontId="46" fillId="4" borderId="0" xfId="0" applyFont="1" applyFill="1"/>
    <xf numFmtId="0" fontId="46" fillId="0" borderId="2" xfId="0" applyFont="1" applyBorder="1" applyAlignment="1">
      <alignment horizontal="left"/>
    </xf>
    <xf numFmtId="0" fontId="48" fillId="0" borderId="0" xfId="0" applyFont="1"/>
    <xf numFmtId="0" fontId="47" fillId="9" borderId="2" xfId="1" applyFont="1" applyFill="1" applyBorder="1" applyAlignment="1">
      <alignment horizontal="center" vertical="center"/>
    </xf>
    <xf numFmtId="165" fontId="47" fillId="9" borderId="2" xfId="1" applyNumberFormat="1" applyFont="1" applyFill="1" applyBorder="1" applyAlignment="1">
      <alignment horizontal="center" vertical="center"/>
    </xf>
    <xf numFmtId="0" fontId="42" fillId="29" borderId="0" xfId="0" applyFont="1" applyFill="1"/>
    <xf numFmtId="0" fontId="43" fillId="29" borderId="0" xfId="0" applyFont="1" applyFill="1"/>
    <xf numFmtId="0" fontId="15" fillId="23" borderId="3" xfId="0" applyFont="1" applyFill="1" applyBorder="1" applyAlignment="1">
      <alignment horizontal="center" vertical="center"/>
    </xf>
    <xf numFmtId="0" fontId="5" fillId="11" borderId="2" xfId="8" applyFont="1" applyFill="1" applyBorder="1" applyAlignment="1">
      <alignment horizontal="center" vertical="center"/>
    </xf>
    <xf numFmtId="0" fontId="49" fillId="0" borderId="2" xfId="0" applyFont="1" applyBorder="1" applyAlignment="1">
      <alignment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8" fillId="17" borderId="2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/>
    <xf numFmtId="0" fontId="0" fillId="9" borderId="7" xfId="0" applyFill="1" applyBorder="1" applyAlignment="1">
      <alignment horizontal="center"/>
    </xf>
    <xf numFmtId="0" fontId="0" fillId="9" borderId="0" xfId="0" applyFill="1" applyAlignment="1">
      <alignment horizontal="center"/>
    </xf>
    <xf numFmtId="16" fontId="27" fillId="0" borderId="0" xfId="0" applyNumberFormat="1" applyFont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46" fillId="0" borderId="2" xfId="0" applyFont="1" applyBorder="1"/>
    <xf numFmtId="0" fontId="5" fillId="4" borderId="0" xfId="8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167" fontId="4" fillId="15" borderId="22" xfId="1" applyNumberFormat="1" applyFont="1" applyFill="1" applyBorder="1" applyAlignment="1">
      <alignment vertical="center"/>
    </xf>
    <xf numFmtId="167" fontId="4" fillId="15" borderId="21" xfId="1" applyNumberFormat="1" applyFont="1" applyFill="1" applyBorder="1" applyAlignment="1">
      <alignment vertical="center"/>
    </xf>
    <xf numFmtId="0" fontId="0" fillId="9" borderId="2" xfId="0" applyFill="1" applyBorder="1"/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9" fillId="9" borderId="2" xfId="0" applyFont="1" applyFill="1" applyBorder="1"/>
    <xf numFmtId="14" fontId="0" fillId="0" borderId="2" xfId="0" applyNumberFormat="1" applyBorder="1" applyAlignment="1">
      <alignment horizontal="center"/>
    </xf>
    <xf numFmtId="0" fontId="50" fillId="0" borderId="2" xfId="0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22" xfId="0" applyBorder="1"/>
    <xf numFmtId="0" fontId="0" fillId="0" borderId="0" xfId="0" applyAlignment="1">
      <alignment horizontal="left" vertical="center"/>
    </xf>
    <xf numFmtId="0" fontId="29" fillId="9" borderId="2" xfId="0" applyFont="1" applyFill="1" applyBorder="1" applyAlignment="1">
      <alignment vertical="center"/>
    </xf>
    <xf numFmtId="0" fontId="0" fillId="0" borderId="2" xfId="0" applyBorder="1" applyProtection="1">
      <protection hidden="1"/>
    </xf>
    <xf numFmtId="0" fontId="0" fillId="24" borderId="2" xfId="0" applyFill="1" applyBorder="1" applyAlignment="1">
      <alignment horizontal="center"/>
    </xf>
    <xf numFmtId="0" fontId="5" fillId="9" borderId="2" xfId="1" applyFont="1" applyFill="1" applyBorder="1"/>
    <xf numFmtId="169" fontId="36" fillId="30" borderId="2" xfId="18" applyFont="1" applyFill="1" applyBorder="1" applyAlignment="1">
      <alignment horizontal="left" vertical="center" indent="1"/>
    </xf>
    <xf numFmtId="0" fontId="36" fillId="30" borderId="2" xfId="0" applyFont="1" applyFill="1" applyBorder="1" applyAlignment="1">
      <alignment horizontal="left" vertical="center" wrapText="1" indent="1"/>
    </xf>
    <xf numFmtId="14" fontId="36" fillId="30" borderId="2" xfId="0" applyNumberFormat="1" applyFont="1" applyFill="1" applyBorder="1" applyAlignment="1">
      <alignment horizontal="left" vertical="center" wrapText="1" indent="1"/>
    </xf>
    <xf numFmtId="169" fontId="36" fillId="31" borderId="2" xfId="18" applyFont="1" applyFill="1" applyBorder="1" applyAlignment="1">
      <alignment horizontal="left" vertical="center" indent="1"/>
    </xf>
    <xf numFmtId="0" fontId="36" fillId="31" borderId="2" xfId="0" applyFont="1" applyFill="1" applyBorder="1" applyAlignment="1">
      <alignment horizontal="left" vertical="center" wrapText="1" indent="1"/>
    </xf>
    <xf numFmtId="14" fontId="36" fillId="31" borderId="2" xfId="0" applyNumberFormat="1" applyFont="1" applyFill="1" applyBorder="1" applyAlignment="1">
      <alignment horizontal="left" vertical="center" wrapText="1" indent="1"/>
    </xf>
    <xf numFmtId="169" fontId="52" fillId="30" borderId="2" xfId="18" applyFont="1" applyFill="1" applyBorder="1" applyAlignment="1">
      <alignment horizontal="left" vertical="center" indent="1"/>
    </xf>
    <xf numFmtId="0" fontId="52" fillId="30" borderId="2" xfId="0" applyFont="1" applyFill="1" applyBorder="1" applyAlignment="1">
      <alignment horizontal="left" vertical="center" wrapText="1" indent="1"/>
    </xf>
    <xf numFmtId="14" fontId="52" fillId="30" borderId="2" xfId="0" applyNumberFormat="1" applyFont="1" applyFill="1" applyBorder="1" applyAlignment="1">
      <alignment horizontal="left" vertical="center" wrapText="1" indent="1"/>
    </xf>
    <xf numFmtId="0" fontId="36" fillId="30" borderId="2" xfId="18" applyNumberFormat="1" applyFont="1" applyFill="1" applyBorder="1" applyAlignment="1">
      <alignment horizontal="center" vertical="center"/>
    </xf>
    <xf numFmtId="0" fontId="36" fillId="31" borderId="2" xfId="18" applyNumberFormat="1" applyFont="1" applyFill="1" applyBorder="1" applyAlignment="1">
      <alignment horizontal="center" vertical="center"/>
    </xf>
    <xf numFmtId="0" fontId="52" fillId="30" borderId="2" xfId="18" applyNumberFormat="1" applyFont="1" applyFill="1" applyBorder="1" applyAlignment="1">
      <alignment horizontal="center" vertical="center"/>
    </xf>
    <xf numFmtId="169" fontId="36" fillId="30" borderId="2" xfId="18" applyFont="1" applyFill="1" applyBorder="1" applyAlignment="1">
      <alignment vertical="center"/>
    </xf>
    <xf numFmtId="0" fontId="36" fillId="30" borderId="2" xfId="18" applyNumberFormat="1" applyFont="1" applyFill="1" applyBorder="1" applyAlignment="1">
      <alignment vertical="center"/>
    </xf>
    <xf numFmtId="0" fontId="36" fillId="30" borderId="2" xfId="0" applyFont="1" applyFill="1" applyBorder="1" applyAlignment="1">
      <alignment vertical="center" wrapText="1"/>
    </xf>
    <xf numFmtId="14" fontId="36" fillId="30" borderId="2" xfId="19" applyFont="1" applyFill="1" applyBorder="1" applyAlignment="1">
      <alignment vertical="center"/>
    </xf>
    <xf numFmtId="169" fontId="36" fillId="31" borderId="2" xfId="18" applyFont="1" applyFill="1" applyBorder="1" applyAlignment="1">
      <alignment vertical="center"/>
    </xf>
    <xf numFmtId="0" fontId="36" fillId="31" borderId="2" xfId="18" applyNumberFormat="1" applyFont="1" applyFill="1" applyBorder="1" applyAlignment="1">
      <alignment vertical="center"/>
    </xf>
    <xf numFmtId="0" fontId="36" fillId="31" borderId="2" xfId="0" applyFont="1" applyFill="1" applyBorder="1" applyAlignment="1">
      <alignment vertical="center" wrapText="1"/>
    </xf>
    <xf numFmtId="14" fontId="36" fillId="31" borderId="2" xfId="19" applyFont="1" applyFill="1" applyBorder="1" applyAlignment="1">
      <alignment vertical="center"/>
    </xf>
    <xf numFmtId="169" fontId="52" fillId="30" borderId="2" xfId="18" applyFont="1" applyFill="1" applyBorder="1" applyAlignment="1">
      <alignment vertical="center"/>
    </xf>
    <xf numFmtId="0" fontId="52" fillId="30" borderId="2" xfId="18" applyNumberFormat="1" applyFont="1" applyFill="1" applyBorder="1" applyAlignment="1">
      <alignment vertical="center"/>
    </xf>
    <xf numFmtId="0" fontId="52" fillId="30" borderId="2" xfId="0" applyFont="1" applyFill="1" applyBorder="1" applyAlignment="1">
      <alignment vertical="center" wrapText="1"/>
    </xf>
    <xf numFmtId="14" fontId="52" fillId="30" borderId="2" xfId="19" applyFont="1" applyFill="1" applyBorder="1" applyAlignment="1">
      <alignment vertical="center"/>
    </xf>
    <xf numFmtId="0" fontId="36" fillId="31" borderId="2" xfId="16" applyFont="1" applyFill="1" applyBorder="1" applyAlignment="1">
      <alignment vertical="center" wrapText="1"/>
    </xf>
    <xf numFmtId="0" fontId="42" fillId="9" borderId="2" xfId="0" applyFont="1" applyFill="1" applyBorder="1" applyAlignment="1">
      <alignment horizontal="center"/>
    </xf>
    <xf numFmtId="0" fontId="8" fillId="9" borderId="4" xfId="1" applyFont="1" applyFill="1" applyBorder="1" applyAlignment="1">
      <alignment horizontal="center" vertical="center"/>
    </xf>
    <xf numFmtId="0" fontId="8" fillId="9" borderId="9" xfId="1" applyFont="1" applyFill="1" applyBorder="1" applyAlignment="1">
      <alignment horizontal="center" vertical="center"/>
    </xf>
    <xf numFmtId="167" fontId="4" fillId="15" borderId="4" xfId="1" applyNumberFormat="1" applyFont="1" applyFill="1" applyBorder="1" applyAlignment="1">
      <alignment horizontal="center" vertical="center"/>
    </xf>
    <xf numFmtId="167" fontId="4" fillId="15" borderId="8" xfId="1" applyNumberFormat="1" applyFont="1" applyFill="1" applyBorder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164" fontId="20" fillId="15" borderId="23" xfId="1" applyNumberFormat="1" applyFont="1" applyFill="1" applyBorder="1" applyAlignment="1">
      <alignment horizontal="center" vertical="center"/>
    </xf>
    <xf numFmtId="164" fontId="20" fillId="15" borderId="6" xfId="1" applyNumberFormat="1" applyFont="1" applyFill="1" applyBorder="1" applyAlignment="1">
      <alignment horizontal="center" vertical="center"/>
    </xf>
    <xf numFmtId="164" fontId="20" fillId="15" borderId="10" xfId="1" applyNumberFormat="1" applyFont="1" applyFill="1" applyBorder="1" applyAlignment="1">
      <alignment horizontal="center" vertical="center"/>
    </xf>
    <xf numFmtId="164" fontId="4" fillId="15" borderId="6" xfId="1" applyNumberFormat="1" applyFont="1" applyFill="1" applyBorder="1" applyAlignment="1">
      <alignment horizontal="center" vertical="center"/>
    </xf>
    <xf numFmtId="164" fontId="4" fillId="15" borderId="10" xfId="1" applyNumberFormat="1" applyFont="1" applyFill="1" applyBorder="1" applyAlignment="1">
      <alignment horizontal="center" vertical="center"/>
    </xf>
    <xf numFmtId="0" fontId="8" fillId="9" borderId="22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8" fillId="22" borderId="12" xfId="1" applyFont="1" applyFill="1" applyBorder="1" applyAlignment="1">
      <alignment horizontal="center" vertical="center"/>
    </xf>
    <xf numFmtId="0" fontId="8" fillId="22" borderId="13" xfId="1" applyFont="1" applyFill="1" applyBorder="1" applyAlignment="1">
      <alignment horizontal="center" vertical="center"/>
    </xf>
    <xf numFmtId="0" fontId="8" fillId="22" borderId="1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46" fillId="15" borderId="8" xfId="0" applyFont="1" applyFill="1" applyBorder="1" applyAlignment="1">
      <alignment horizontal="center" vertical="center"/>
    </xf>
    <xf numFmtId="167" fontId="4" fillId="15" borderId="2" xfId="1" applyNumberFormat="1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0" fillId="28" borderId="4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0" fontId="0" fillId="22" borderId="9" xfId="0" applyFill="1" applyBorder="1" applyAlignment="1">
      <alignment horizontal="center"/>
    </xf>
    <xf numFmtId="0" fontId="28" fillId="7" borderId="16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20">
    <cellStyle name="Datum" xfId="19" xr:uid="{D40088AB-FAFB-4151-9C50-38FBEBE7C3E9}"/>
    <cellStyle name="Gevolgde hyperlink" xfId="2" builtinId="9"/>
    <cellStyle name="Hyperlink" xfId="16" builtinId="8"/>
    <cellStyle name="Normal_kalender_ploegenbeker_model 2" xfId="17" xr:uid="{1F2A3833-F030-4644-98D0-38EA6BDDCB9A}"/>
    <cellStyle name="Procent 2" xfId="6" xr:uid="{00000000-0005-0000-0000-000002000000}"/>
    <cellStyle name="Procent 2 2" xfId="10" xr:uid="{00000000-0005-0000-0000-000003000000}"/>
    <cellStyle name="Procent 3" xfId="3" xr:uid="{00000000-0005-0000-0000-000004000000}"/>
    <cellStyle name="Procent 3 2" xfId="12" xr:uid="{00000000-0005-0000-0000-000005000000}"/>
    <cellStyle name="Standaard" xfId="0" builtinId="0"/>
    <cellStyle name="Standaard 2" xfId="5" xr:uid="{00000000-0005-0000-0000-000007000000}"/>
    <cellStyle name="Standaard 2 2" xfId="9" xr:uid="{00000000-0005-0000-0000-000008000000}"/>
    <cellStyle name="Standaard 3" xfId="4" xr:uid="{00000000-0005-0000-0000-000009000000}"/>
    <cellStyle name="Standaard 3 2" xfId="7" xr:uid="{00000000-0005-0000-0000-00000A000000}"/>
    <cellStyle name="Standaard 3 2 2" xfId="14" xr:uid="{00000000-0005-0000-0000-00000B000000}"/>
    <cellStyle name="Standaard 3 3" xfId="13" xr:uid="{00000000-0005-0000-0000-00000C000000}"/>
    <cellStyle name="Standaard 4" xfId="1" xr:uid="{00000000-0005-0000-0000-00000D000000}"/>
    <cellStyle name="Standaard 5" xfId="8" xr:uid="{00000000-0005-0000-0000-00000E000000}"/>
    <cellStyle name="Standaard 5 2" xfId="15" xr:uid="{00000000-0005-0000-0000-00000F000000}"/>
    <cellStyle name="Standaard 6" xfId="11" xr:uid="{00000000-0005-0000-0000-000010000000}"/>
    <cellStyle name="Telefoon" xfId="18" xr:uid="{58D3FA32-D4BB-42CD-8AD9-17521EC6A4FE}"/>
  </cellStyles>
  <dxfs count="857"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color theme="1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81D5FF"/>
      <color rgb="FFFCC9C4"/>
      <color rgb="FFA7E2FF"/>
      <color rgb="FF15FF7F"/>
      <color rgb="FF66CCFF"/>
      <color rgb="FFF4BAAE"/>
      <color rgb="FF00FF99"/>
      <color rgb="FFF9C3BD"/>
      <color rgb="FFF1D4CB"/>
      <color rgb="FFA7C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C38" totalsRowShown="0" headerRowDxfId="856">
  <autoFilter ref="A1:C38" xr:uid="{00000000-0009-0000-0100-000001000000}"/>
  <sortState xmlns:xlrd2="http://schemas.microsoft.com/office/spreadsheetml/2017/richdata2" ref="A2:C38">
    <sortCondition ref="A1:A38"/>
  </sortState>
  <tableColumns count="3">
    <tableColumn id="1" xr3:uid="{00000000-0010-0000-0000-000001000000}" name="Afkorting" dataDxfId="855"/>
    <tableColumn id="2" xr3:uid="{00000000-0010-0000-0000-000002000000}" name="Omschrijving" dataDxfId="854" dataCellStyle="Standaard 4"/>
    <tableColumn id="3" xr3:uid="{00000000-0010-0000-0000-000003000000}" name="Club actie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rines.van.engeland@telenet.be" TargetMode="External"/><Relationship Id="rId2" Type="http://schemas.openxmlformats.org/officeDocument/2006/relationships/hyperlink" Target="mailto:guidowouter54@gmail.com" TargetMode="External"/><Relationship Id="rId1" Type="http://schemas.openxmlformats.org/officeDocument/2006/relationships/hyperlink" Target="mailto:vandenbruel@gmail.com" TargetMode="External"/><Relationship Id="rId5" Type="http://schemas.openxmlformats.org/officeDocument/2006/relationships/hyperlink" Target="mailto:mariasteurs@hotmail.com" TargetMode="External"/><Relationship Id="rId4" Type="http://schemas.openxmlformats.org/officeDocument/2006/relationships/hyperlink" Target="mailto:vanhout.ludo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mailto:dieter.leuse@gmail.com" TargetMode="External"/><Relationship Id="rId1" Type="http://schemas.openxmlformats.org/officeDocument/2006/relationships/hyperlink" Target="about:blank" TargetMode="Externa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FF7F"/>
  </sheetPr>
  <dimension ref="A1:HJ94"/>
  <sheetViews>
    <sheetView tabSelected="1" topLeftCell="A46" zoomScale="73" zoomScaleNormal="73" workbookViewId="0">
      <pane xSplit="1" topLeftCell="B1" activePane="topRight" state="frozen"/>
      <selection activeCell="A3" sqref="A3"/>
      <selection pane="topRight" activeCell="H82" sqref="H82"/>
    </sheetView>
  </sheetViews>
  <sheetFormatPr defaultRowHeight="13.8" x14ac:dyDescent="0.25"/>
  <cols>
    <col min="1" max="1" width="30.77734375" style="158" customWidth="1"/>
    <col min="2" max="216" width="4.6640625" style="158" customWidth="1"/>
    <col min="217" max="16384" width="8.88671875" style="158"/>
  </cols>
  <sheetData>
    <row r="1" spans="1:196" ht="33.6" customHeight="1" thickBot="1" x14ac:dyDescent="0.35">
      <c r="A1" s="253">
        <v>46235</v>
      </c>
      <c r="B1" s="247">
        <f>A1</f>
        <v>46235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9"/>
      <c r="AF1" s="247">
        <f>B1+31</f>
        <v>46266</v>
      </c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9"/>
      <c r="BJ1" s="155"/>
      <c r="BK1" s="247">
        <f>AF1+31</f>
        <v>46297</v>
      </c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9"/>
      <c r="CO1" s="247">
        <f>BK1+30</f>
        <v>46327</v>
      </c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9"/>
      <c r="DT1" s="247">
        <f>CO1+31</f>
        <v>46358</v>
      </c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9"/>
      <c r="EY1" s="156"/>
      <c r="EZ1" s="157"/>
      <c r="FA1" s="135"/>
      <c r="FB1" s="135"/>
      <c r="FC1" s="135"/>
      <c r="FD1" s="136"/>
      <c r="FE1" s="135"/>
      <c r="FF1" s="135"/>
      <c r="FG1" s="135"/>
      <c r="FH1" s="135"/>
      <c r="FI1" s="257" t="s">
        <v>176</v>
      </c>
      <c r="FJ1" s="258"/>
      <c r="FK1" s="258"/>
      <c r="FL1" s="258"/>
      <c r="FM1" s="258"/>
      <c r="FN1" s="258"/>
      <c r="FO1" s="258"/>
      <c r="FP1" s="258"/>
      <c r="FQ1" s="258"/>
      <c r="FR1" s="259"/>
      <c r="FS1" s="135"/>
      <c r="FT1" s="257" t="s">
        <v>175</v>
      </c>
      <c r="FU1" s="258"/>
      <c r="FV1" s="258"/>
      <c r="FW1" s="258"/>
      <c r="FX1" s="258"/>
      <c r="FY1" s="258"/>
      <c r="FZ1" s="258"/>
      <c r="GA1" s="258"/>
      <c r="GB1" s="258"/>
      <c r="GC1" s="259"/>
      <c r="GD1" s="135"/>
      <c r="GE1" s="257" t="s">
        <v>243</v>
      </c>
      <c r="GF1" s="258"/>
      <c r="GG1" s="258"/>
      <c r="GH1" s="258"/>
      <c r="GI1" s="258"/>
      <c r="GJ1" s="258"/>
      <c r="GK1" s="258"/>
      <c r="GL1" s="258"/>
      <c r="GM1" s="258"/>
      <c r="GN1" s="259"/>
    </row>
    <row r="2" spans="1:196" s="161" customFormat="1" ht="20.100000000000001" customHeight="1" x14ac:dyDescent="0.3">
      <c r="A2" s="253"/>
      <c r="B2" s="159" t="str">
        <f>VLOOKUP(WEEKDAY(B3,2),Data!$K$2:$L$8,2,0)</f>
        <v>za</v>
      </c>
      <c r="C2" s="159" t="str">
        <f>VLOOKUP(WEEKDAY(C3,2),Data!$K$2:$L$8,2,0)</f>
        <v>zo</v>
      </c>
      <c r="D2" s="159" t="str">
        <f>VLOOKUP(WEEKDAY(D3,2),Data!$K$2:$L$8,2,0)</f>
        <v>ma</v>
      </c>
      <c r="E2" s="159" t="str">
        <f>VLOOKUP(WEEKDAY(E3,2),Data!$K$2:$L$8,2,0)</f>
        <v>di</v>
      </c>
      <c r="F2" s="159" t="str">
        <f>VLOOKUP(WEEKDAY(F3,2),Data!$K$2:$L$8,2,0)</f>
        <v>wo</v>
      </c>
      <c r="G2" s="159" t="str">
        <f>VLOOKUP(WEEKDAY(G3,2),Data!$K$2:$L$8,2,0)</f>
        <v>do</v>
      </c>
      <c r="H2" s="159" t="str">
        <f>VLOOKUP(WEEKDAY(H3,2),Data!$K$2:$L$8,2,0)</f>
        <v>vr</v>
      </c>
      <c r="I2" s="159" t="str">
        <f>VLOOKUP(WEEKDAY(I3,2),Data!$K$2:$L$8,2,0)</f>
        <v>za</v>
      </c>
      <c r="J2" s="159" t="str">
        <f>VLOOKUP(WEEKDAY(J3,2),Data!$K$2:$L$8,2,0)</f>
        <v>zo</v>
      </c>
      <c r="K2" s="159" t="str">
        <f>VLOOKUP(WEEKDAY(K3,2),Data!$K$2:$L$8,2,0)</f>
        <v>ma</v>
      </c>
      <c r="L2" s="159" t="str">
        <f>VLOOKUP(WEEKDAY(L3,2),Data!$K$2:$L$8,2,0)</f>
        <v>di</v>
      </c>
      <c r="M2" s="159" t="str">
        <f>VLOOKUP(WEEKDAY(M3,2),Data!$K$2:$L$8,2,0)</f>
        <v>wo</v>
      </c>
      <c r="N2" s="159" t="str">
        <f>VLOOKUP(WEEKDAY(N3,2),Data!$K$2:$L$8,2,0)</f>
        <v>do</v>
      </c>
      <c r="O2" s="159" t="str">
        <f>VLOOKUP(WEEKDAY(O3,2),Data!$K$2:$L$8,2,0)</f>
        <v>vr</v>
      </c>
      <c r="P2" s="159" t="str">
        <f>VLOOKUP(WEEKDAY(P3,2),Data!$K$2:$L$8,2,0)</f>
        <v>za</v>
      </c>
      <c r="Q2" s="159" t="str">
        <f>VLOOKUP(WEEKDAY(Q3,2),Data!$K$2:$L$8,2,0)</f>
        <v>zo</v>
      </c>
      <c r="R2" s="159" t="str">
        <f>VLOOKUP(WEEKDAY(R3,2),Data!$K$2:$L$8,2,0)</f>
        <v>ma</v>
      </c>
      <c r="S2" s="159" t="str">
        <f>VLOOKUP(WEEKDAY(S3,2),Data!$K$2:$L$8,2,0)</f>
        <v>di</v>
      </c>
      <c r="T2" s="159" t="str">
        <f>VLOOKUP(WEEKDAY(T3,2),Data!$K$2:$L$8,2,0)</f>
        <v>wo</v>
      </c>
      <c r="U2" s="159" t="str">
        <f>VLOOKUP(WEEKDAY(U3,2),Data!$K$2:$L$8,2,0)</f>
        <v>do</v>
      </c>
      <c r="V2" s="159" t="str">
        <f>VLOOKUP(WEEKDAY(V3,2),Data!$K$2:$L$8,2,0)</f>
        <v>vr</v>
      </c>
      <c r="W2" s="159" t="str">
        <f>VLOOKUP(WEEKDAY(W3,2),Data!$K$2:$L$8,2,0)</f>
        <v>za</v>
      </c>
      <c r="X2" s="159" t="str">
        <f>VLOOKUP(WEEKDAY(X3,2),Data!$K$2:$L$8,2,0)</f>
        <v>zo</v>
      </c>
      <c r="Y2" s="159" t="str">
        <f>VLOOKUP(WEEKDAY(Y3,2),Data!$K$2:$L$8,2,0)</f>
        <v>ma</v>
      </c>
      <c r="Z2" s="159" t="str">
        <f>VLOOKUP(WEEKDAY(Z3,2),Data!$K$2:$L$8,2,0)</f>
        <v>di</v>
      </c>
      <c r="AA2" s="159" t="str">
        <f>VLOOKUP(WEEKDAY(AA3,2),Data!$K$2:$L$8,2,0)</f>
        <v>wo</v>
      </c>
      <c r="AB2" s="159" t="str">
        <f>VLOOKUP(WEEKDAY(AB3,2),Data!$K$2:$L$8,2,0)</f>
        <v>do</v>
      </c>
      <c r="AC2" s="159" t="str">
        <f>VLOOKUP(WEEKDAY(AC3,2),Data!$K$2:$L$8,2,0)</f>
        <v>vr</v>
      </c>
      <c r="AD2" s="159" t="str">
        <f>VLOOKUP(WEEKDAY(AD3,2),Data!$K$2:$L$8,2,0)</f>
        <v>za</v>
      </c>
      <c r="AE2" s="159" t="str">
        <f>VLOOKUP(WEEKDAY(AE3,2),Data!$K$2:$L$8,2,0)</f>
        <v>zo</v>
      </c>
      <c r="AF2" s="159" t="str">
        <f>VLOOKUP(WEEKDAY(AF3,2),Data!$K$2:$L$8,2,0)</f>
        <v>ma</v>
      </c>
      <c r="AG2" s="159" t="str">
        <f>VLOOKUP(WEEKDAY(AG3,2),Data!$K$2:$L$8,2,0)</f>
        <v>di</v>
      </c>
      <c r="AH2" s="159" t="str">
        <f>VLOOKUP(WEEKDAY(AH3,2),Data!$K$2:$L$8,2,0)</f>
        <v>wo</v>
      </c>
      <c r="AI2" s="159" t="str">
        <f>VLOOKUP(WEEKDAY(AI3,2),Data!$K$2:$L$8,2,0)</f>
        <v>do</v>
      </c>
      <c r="AJ2" s="159" t="str">
        <f>VLOOKUP(WEEKDAY(AJ3,2),Data!$K$2:$L$8,2,0)</f>
        <v>vr</v>
      </c>
      <c r="AK2" s="159" t="str">
        <f>VLOOKUP(WEEKDAY(AK3,2),Data!$K$2:$L$8,2,0)</f>
        <v>za</v>
      </c>
      <c r="AL2" s="159" t="str">
        <f>VLOOKUP(WEEKDAY(AL3,2),Data!$K$2:$L$8,2,0)</f>
        <v>zo</v>
      </c>
      <c r="AM2" s="159" t="str">
        <f>VLOOKUP(WEEKDAY(AM3,2),Data!$K$2:$L$8,2,0)</f>
        <v>ma</v>
      </c>
      <c r="AN2" s="159" t="str">
        <f>VLOOKUP(WEEKDAY(AN3,2),Data!$K$2:$L$8,2,0)</f>
        <v>di</v>
      </c>
      <c r="AO2" s="159" t="str">
        <f>VLOOKUP(WEEKDAY(AO3,2),Data!$K$2:$L$8,2,0)</f>
        <v>wo</v>
      </c>
      <c r="AP2" s="159" t="str">
        <f>VLOOKUP(WEEKDAY(AP3,2),Data!$K$2:$L$8,2,0)</f>
        <v>do</v>
      </c>
      <c r="AQ2" s="159" t="str">
        <f>VLOOKUP(WEEKDAY(AQ3,2),Data!$K$2:$L$8,2,0)</f>
        <v>vr</v>
      </c>
      <c r="AR2" s="159" t="str">
        <f>VLOOKUP(WEEKDAY(AR3,2),Data!$K$2:$L$8,2,0)</f>
        <v>za</v>
      </c>
      <c r="AS2" s="159" t="str">
        <f>VLOOKUP(WEEKDAY(AS3,2),Data!$K$2:$L$8,2,0)</f>
        <v>zo</v>
      </c>
      <c r="AT2" s="159" t="str">
        <f>VLOOKUP(WEEKDAY(AT3,2),Data!$K$2:$L$8,2,0)</f>
        <v>ma</v>
      </c>
      <c r="AU2" s="159" t="str">
        <f>VLOOKUP(WEEKDAY(AU3,2),Data!$K$2:$L$8,2,0)</f>
        <v>di</v>
      </c>
      <c r="AV2" s="159" t="str">
        <f>VLOOKUP(WEEKDAY(AV3,2),Data!$K$2:$L$8,2,0)</f>
        <v>wo</v>
      </c>
      <c r="AW2" s="159" t="str">
        <f>VLOOKUP(WEEKDAY(AW3,2),Data!$K$2:$L$8,2,0)</f>
        <v>do</v>
      </c>
      <c r="AX2" s="159" t="str">
        <f>VLOOKUP(WEEKDAY(AX3,2),Data!$K$2:$L$8,2,0)</f>
        <v>vr</v>
      </c>
      <c r="AY2" s="159" t="str">
        <f>VLOOKUP(WEEKDAY(AY3,2),Data!$K$2:$L$8,2,0)</f>
        <v>za</v>
      </c>
      <c r="AZ2" s="159" t="str">
        <f>VLOOKUP(WEEKDAY(AZ3,2),Data!$K$2:$L$8,2,0)</f>
        <v>zo</v>
      </c>
      <c r="BA2" s="159" t="str">
        <f>VLOOKUP(WEEKDAY(BA3,2),Data!$K$2:$L$8,2,0)</f>
        <v>ma</v>
      </c>
      <c r="BB2" s="159" t="str">
        <f>VLOOKUP(WEEKDAY(BB3,2),Data!$K$2:$L$8,2,0)</f>
        <v>di</v>
      </c>
      <c r="BC2" s="159" t="str">
        <f>VLOOKUP(WEEKDAY(BC3,2),Data!$K$2:$L$8,2,0)</f>
        <v>wo</v>
      </c>
      <c r="BD2" s="159" t="str">
        <f>VLOOKUP(WEEKDAY(BD3,2),Data!$K$2:$L$8,2,0)</f>
        <v>do</v>
      </c>
      <c r="BE2" s="176" t="str">
        <f>VLOOKUP(WEEKDAY(BE3,2),Data!$K$2:$L$8,2,0)</f>
        <v>vr</v>
      </c>
      <c r="BF2" s="159" t="str">
        <f>VLOOKUP(WEEKDAY(BF3,2),Data!$K$2:$L$8,2,0)</f>
        <v>za</v>
      </c>
      <c r="BG2" s="159" t="str">
        <f>VLOOKUP(WEEKDAY(BG3,2),Data!$K$2:$L$8,2,0)</f>
        <v>zo</v>
      </c>
      <c r="BH2" s="159" t="str">
        <f>VLOOKUP(WEEKDAY(BH3,2),Data!$K$2:$L$8,2,0)</f>
        <v>ma</v>
      </c>
      <c r="BI2" s="159" t="str">
        <f>VLOOKUP(WEEKDAY(BI3,2),Data!$K$2:$L$8,2,0)</f>
        <v>di</v>
      </c>
      <c r="BJ2" s="159" t="str">
        <f>VLOOKUP(WEEKDAY(BJ3,2),Data!$K$2:$L$8,2,0)</f>
        <v>wo</v>
      </c>
      <c r="BK2" s="159" t="str">
        <f>VLOOKUP(WEEKDAY(BK3,2),Data!$K$2:$L$8,2,0)</f>
        <v>do</v>
      </c>
      <c r="BL2" s="159" t="str">
        <f>VLOOKUP(WEEKDAY(BL3,2),Data!$K$2:$L$8,2,0)</f>
        <v>vr</v>
      </c>
      <c r="BM2" s="159" t="str">
        <f>VLOOKUP(WEEKDAY(BM3,2),Data!$K$2:$L$8,2,0)</f>
        <v>za</v>
      </c>
      <c r="BN2" s="159" t="str">
        <f>VLOOKUP(WEEKDAY(BN3,2),Data!$K$2:$L$8,2,0)</f>
        <v>zo</v>
      </c>
      <c r="BO2" s="159" t="str">
        <f>VLOOKUP(WEEKDAY(BO3,2),Data!$K$2:$L$8,2,0)</f>
        <v>ma</v>
      </c>
      <c r="BP2" s="159" t="str">
        <f>VLOOKUP(WEEKDAY(BP3,2),Data!$K$2:$L$8,2,0)</f>
        <v>di</v>
      </c>
      <c r="BQ2" s="176" t="str">
        <f>VLOOKUP(WEEKDAY(BQ3,2),Data!$K$2:$L$8,2,0)</f>
        <v>wo</v>
      </c>
      <c r="BR2" s="159" t="str">
        <f>VLOOKUP(WEEKDAY(BR3,2),Data!$K$2:$L$8,2,0)</f>
        <v>do</v>
      </c>
      <c r="BS2" s="159" t="str">
        <f>VLOOKUP(WEEKDAY(BS3,2),Data!$K$2:$L$8,2,0)</f>
        <v>vr</v>
      </c>
      <c r="BT2" s="159" t="str">
        <f>VLOOKUP(WEEKDAY(BT3,2),Data!$K$2:$L$8,2,0)</f>
        <v>za</v>
      </c>
      <c r="BU2" s="159" t="str">
        <f>VLOOKUP(WEEKDAY(BU3,2),Data!$K$2:$L$8,2,0)</f>
        <v>zo</v>
      </c>
      <c r="BV2" s="159" t="str">
        <f>VLOOKUP(WEEKDAY(BV3,2),Data!$K$2:$L$8,2,0)</f>
        <v>ma</v>
      </c>
      <c r="BW2" s="159" t="str">
        <f>VLOOKUP(WEEKDAY(BW3,2),Data!$K$2:$L$8,2,0)</f>
        <v>di</v>
      </c>
      <c r="BX2" s="159" t="str">
        <f>VLOOKUP(WEEKDAY(BX3,2),Data!$K$2:$L$8,2,0)</f>
        <v>wo</v>
      </c>
      <c r="BY2" s="159" t="str">
        <f>VLOOKUP(WEEKDAY(BY3,2),Data!$K$2:$L$8,2,0)</f>
        <v>do</v>
      </c>
      <c r="BZ2" s="159" t="str">
        <f>VLOOKUP(WEEKDAY(BZ3,2),Data!$K$2:$L$8,2,0)</f>
        <v>vr</v>
      </c>
      <c r="CA2" s="176" t="str">
        <f>VLOOKUP(WEEKDAY(CA3,2),Data!$K$2:$L$8,2,0)</f>
        <v>za</v>
      </c>
      <c r="CB2" s="159" t="str">
        <f>VLOOKUP(WEEKDAY(CB3,2),Data!$K$2:$L$8,2,0)</f>
        <v>zo</v>
      </c>
      <c r="CC2" s="159" t="str">
        <f>VLOOKUP(WEEKDAY(CC3,2),Data!$K$2:$L$8,2,0)</f>
        <v>ma</v>
      </c>
      <c r="CD2" s="159" t="str">
        <f>VLOOKUP(WEEKDAY(CD3,2),Data!$K$2:$L$8,2,0)</f>
        <v>di</v>
      </c>
      <c r="CE2" s="159" t="str">
        <f>VLOOKUP(WEEKDAY(CE3,2),Data!$K$2:$L$8,2,0)</f>
        <v>wo</v>
      </c>
      <c r="CF2" s="159" t="str">
        <f>VLOOKUP(WEEKDAY(CF3,2),Data!$K$2:$L$8,2,0)</f>
        <v>do</v>
      </c>
      <c r="CG2" s="159" t="str">
        <f>VLOOKUP(WEEKDAY(CG3,2),Data!$K$2:$L$8,2,0)</f>
        <v>vr</v>
      </c>
      <c r="CH2" s="176" t="str">
        <f>VLOOKUP(WEEKDAY(CH3,2),Data!$K$2:$L$8,2,0)</f>
        <v>za</v>
      </c>
      <c r="CI2" s="159" t="str">
        <f>VLOOKUP(WEEKDAY(CI3,2),Data!$K$2:$L$8,2,0)</f>
        <v>zo</v>
      </c>
      <c r="CJ2" s="159" t="str">
        <f>VLOOKUP(WEEKDAY(CJ3,2),Data!$K$2:$L$8,2,0)</f>
        <v>ma</v>
      </c>
      <c r="CK2" s="159" t="str">
        <f>VLOOKUP(WEEKDAY(CK3,2),Data!$K$2:$L$8,2,0)</f>
        <v>di</v>
      </c>
      <c r="CL2" s="159" t="str">
        <f>VLOOKUP(WEEKDAY(CL3,2),Data!$K$2:$L$8,2,0)</f>
        <v>wo</v>
      </c>
      <c r="CM2" s="159" t="str">
        <f>VLOOKUP(WEEKDAY(CM3,2),Data!$K$2:$L$8,2,0)</f>
        <v>do</v>
      </c>
      <c r="CN2" s="159" t="str">
        <f>VLOOKUP(WEEKDAY(CN3,2),Data!$K$2:$L$8,2,0)</f>
        <v>vr</v>
      </c>
      <c r="CO2" s="159" t="str">
        <f>VLOOKUP(WEEKDAY(CO3,2),Data!$K$2:$L$8,2,0)</f>
        <v>za</v>
      </c>
      <c r="CP2" s="159" t="str">
        <f>VLOOKUP(WEEKDAY(CP3,2),Data!$K$2:$L$8,2,0)</f>
        <v>zo</v>
      </c>
      <c r="CQ2" s="159" t="str">
        <f>VLOOKUP(WEEKDAY(CQ3,2),Data!$K$2:$L$8,2,0)</f>
        <v>ma</v>
      </c>
      <c r="CR2" s="176" t="str">
        <f>VLOOKUP(WEEKDAY(CR3,2),Data!$K$2:$L$8,2,0)</f>
        <v>di</v>
      </c>
      <c r="CS2" s="159" t="str">
        <f>VLOOKUP(WEEKDAY(CS3,2),Data!$K$2:$L$8,2,0)</f>
        <v>wo</v>
      </c>
      <c r="CT2" s="176" t="str">
        <f>VLOOKUP(WEEKDAY(CT3,2),Data!$K$2:$L$8,2,0)</f>
        <v>do</v>
      </c>
      <c r="CU2" s="159" t="str">
        <f>VLOOKUP(WEEKDAY(CU3,2),Data!$K$2:$L$8,2,0)</f>
        <v>vr</v>
      </c>
      <c r="CV2" s="176" t="str">
        <f>VLOOKUP(WEEKDAY(CV3,2),Data!$K$2:$L$8,2,0)</f>
        <v>za</v>
      </c>
      <c r="CW2" s="159" t="str">
        <f>VLOOKUP(WEEKDAY(CW3,2),Data!$K$2:$L$8,2,0)</f>
        <v>zo</v>
      </c>
      <c r="CX2" s="159" t="str">
        <f>VLOOKUP(WEEKDAY(CX3,2),Data!$K$2:$L$8,2,0)</f>
        <v>ma</v>
      </c>
      <c r="CY2" s="176" t="str">
        <f>VLOOKUP(WEEKDAY(CY3,2),Data!$K$2:$L$8,2,0)</f>
        <v>di</v>
      </c>
      <c r="CZ2" s="176" t="str">
        <f>VLOOKUP(WEEKDAY(CZ3,2),Data!$K$2:$L$8,2,0)</f>
        <v>wo</v>
      </c>
      <c r="DA2" s="159" t="str">
        <f>VLOOKUP(WEEKDAY(DA3,2),Data!$K$2:$L$8,2,0)</f>
        <v>do</v>
      </c>
      <c r="DB2" s="159" t="str">
        <f>VLOOKUP(WEEKDAY(DB3,2),Data!$K$2:$L$8,2,0)</f>
        <v>vr</v>
      </c>
      <c r="DC2" s="159" t="str">
        <f>VLOOKUP(WEEKDAY(DC3,2),Data!$K$2:$L$8,2,0)</f>
        <v>za</v>
      </c>
      <c r="DD2" s="159" t="str">
        <f>VLOOKUP(WEEKDAY(DD3,2),Data!$K$2:$L$8,2,0)</f>
        <v>zo</v>
      </c>
      <c r="DE2" s="159" t="str">
        <f>VLOOKUP(WEEKDAY(DE3,2),Data!$K$2:$L$8,2,0)</f>
        <v>ma</v>
      </c>
      <c r="DF2" s="176" t="str">
        <f>VLOOKUP(WEEKDAY(DF3,2),Data!$K$2:$L$8,2,0)</f>
        <v>di</v>
      </c>
      <c r="DG2" s="159" t="str">
        <f>VLOOKUP(WEEKDAY(DG3,2),Data!$K$2:$L$8,2,0)</f>
        <v>wo</v>
      </c>
      <c r="DH2" s="159" t="str">
        <f>VLOOKUP(WEEKDAY(DH3,2),Data!$K$2:$L$8,2,0)</f>
        <v>do</v>
      </c>
      <c r="DI2" s="159" t="str">
        <f>VLOOKUP(WEEKDAY(DI3,2),Data!$K$2:$L$8,2,0)</f>
        <v>vr</v>
      </c>
      <c r="DJ2" s="159" t="str">
        <f>VLOOKUP(WEEKDAY(DJ3,2),Data!$K$2:$L$8,2,0)</f>
        <v>za</v>
      </c>
      <c r="DK2" s="159" t="str">
        <f>VLOOKUP(WEEKDAY(DK3,2),Data!$K$2:$L$8,2,0)</f>
        <v>zo</v>
      </c>
      <c r="DL2" s="159" t="str">
        <f>VLOOKUP(WEEKDAY(DL3,2),Data!$K$2:$L$8,2,0)</f>
        <v>ma</v>
      </c>
      <c r="DM2" s="176" t="str">
        <f>VLOOKUP(WEEKDAY(DM3,2),Data!$K$2:$L$8,2,0)</f>
        <v>di</v>
      </c>
      <c r="DN2" s="159" t="str">
        <f>VLOOKUP(WEEKDAY(DN3,2),Data!$K$2:$L$8,2,0)</f>
        <v>wo</v>
      </c>
      <c r="DO2" s="176" t="str">
        <f>VLOOKUP(WEEKDAY(DO3,2),Data!$K$2:$L$8,2,0)</f>
        <v>do</v>
      </c>
      <c r="DP2" s="176" t="str">
        <f>VLOOKUP(WEEKDAY(DP3,2),Data!$K$2:$L$8,2,0)</f>
        <v>vr</v>
      </c>
      <c r="DQ2" s="176" t="str">
        <f>VLOOKUP(WEEKDAY(DQ3,2),Data!$K$2:$L$8,2,0)</f>
        <v>za</v>
      </c>
      <c r="DR2" s="159" t="str">
        <f>VLOOKUP(WEEKDAY(DR3,2),Data!$K$2:$L$8,2,0)</f>
        <v>zo</v>
      </c>
      <c r="DS2" s="159" t="str">
        <f>VLOOKUP(WEEKDAY(DS3,2),Data!$K$2:$L$8,2,0)</f>
        <v>ma</v>
      </c>
      <c r="DT2" s="159" t="str">
        <f>VLOOKUP(WEEKDAY(DT3,2),Data!$K$2:$L$8,2,0)</f>
        <v>di</v>
      </c>
      <c r="DU2" s="159" t="str">
        <f>VLOOKUP(WEEKDAY(DU3,2),Data!$K$2:$L$8,2,0)</f>
        <v>wo</v>
      </c>
      <c r="DV2" s="159" t="str">
        <f>VLOOKUP(WEEKDAY(DV3,2),Data!$K$2:$L$8,2,0)</f>
        <v>do</v>
      </c>
      <c r="DW2" s="159" t="str">
        <f>VLOOKUP(WEEKDAY(DW3,2),Data!$K$2:$L$8,2,0)</f>
        <v>vr</v>
      </c>
      <c r="DX2" s="159" t="str">
        <f>VLOOKUP(WEEKDAY(DX3,2),Data!$K$2:$L$8,2,0)</f>
        <v>za</v>
      </c>
      <c r="DY2" s="159" t="str">
        <f>VLOOKUP(WEEKDAY(DY3,2),Data!$K$2:$L$8,2,0)</f>
        <v>zo</v>
      </c>
      <c r="DZ2" s="159" t="str">
        <f>VLOOKUP(WEEKDAY(DZ3,2),Data!$K$2:$L$8,2,0)</f>
        <v>ma</v>
      </c>
      <c r="EA2" s="159" t="str">
        <f>VLOOKUP(WEEKDAY(EA3,2),Data!$K$2:$L$8,2,0)</f>
        <v>di</v>
      </c>
      <c r="EB2" s="159" t="str">
        <f>VLOOKUP(WEEKDAY(EB3,2),Data!$K$2:$L$8,2,0)</f>
        <v>wo</v>
      </c>
      <c r="EC2" s="159" t="str">
        <f>VLOOKUP(WEEKDAY(EC3,2),Data!$K$2:$L$8,2,0)</f>
        <v>do</v>
      </c>
      <c r="ED2" s="159" t="str">
        <f>VLOOKUP(WEEKDAY(ED3,2),Data!$K$2:$L$8,2,0)</f>
        <v>vr</v>
      </c>
      <c r="EE2" s="159" t="str">
        <f>VLOOKUP(WEEKDAY(EE3,2),Data!$K$2:$L$8,2,0)</f>
        <v>za</v>
      </c>
      <c r="EF2" s="159" t="str">
        <f>VLOOKUP(WEEKDAY(EF3,2),Data!$K$2:$L$8,2,0)</f>
        <v>zo</v>
      </c>
      <c r="EG2" s="159" t="str">
        <f>VLOOKUP(WEEKDAY(EG3,2),Data!$K$2:$L$8,2,0)</f>
        <v>ma</v>
      </c>
      <c r="EH2" s="176" t="str">
        <f>VLOOKUP(WEEKDAY(EH3,2),Data!$K$2:$L$8,2,0)</f>
        <v>di</v>
      </c>
      <c r="EI2" s="159" t="str">
        <f>VLOOKUP(WEEKDAY(EI3,2),Data!$K$2:$L$8,2,0)</f>
        <v>wo</v>
      </c>
      <c r="EJ2" s="159" t="str">
        <f>VLOOKUP(WEEKDAY(EJ3,2),Data!$K$2:$L$8,2,0)</f>
        <v>do</v>
      </c>
      <c r="EK2" s="159" t="str">
        <f>VLOOKUP(WEEKDAY(EK3,2),Data!$K$2:$L$8,2,0)</f>
        <v>vr</v>
      </c>
      <c r="EL2" s="159" t="str">
        <f>VLOOKUP(WEEKDAY(EL3,2),Data!$K$2:$L$8,2,0)</f>
        <v>za</v>
      </c>
      <c r="EM2" s="159" t="str">
        <f>VLOOKUP(WEEKDAY(EM3,2),Data!$K$2:$L$8,2,0)</f>
        <v>zo</v>
      </c>
      <c r="EN2" s="159" t="str">
        <f>VLOOKUP(WEEKDAY(EN3,2),Data!$K$2:$L$8,2,0)</f>
        <v>ma</v>
      </c>
      <c r="EO2" s="159" t="str">
        <f>VLOOKUP(WEEKDAY(EO3,2),Data!$K$2:$L$8,2,0)</f>
        <v>di</v>
      </c>
      <c r="EP2" s="159" t="str">
        <f>VLOOKUP(WEEKDAY(EP3,2),Data!$K$2:$L$8,2,0)</f>
        <v>wo</v>
      </c>
      <c r="EQ2" s="159" t="str">
        <f>VLOOKUP(WEEKDAY(EQ3,2),Data!$K$2:$L$8,2,0)</f>
        <v>do</v>
      </c>
      <c r="ER2" s="159" t="str">
        <f>VLOOKUP(WEEKDAY(ER3,2),Data!$K$2:$L$8,2,0)</f>
        <v>vr</v>
      </c>
      <c r="ES2" s="159" t="str">
        <f>VLOOKUP(WEEKDAY(ES3,2),Data!$K$2:$L$8,2,0)</f>
        <v>za</v>
      </c>
      <c r="ET2" s="159" t="str">
        <f>VLOOKUP(WEEKDAY(ET3,2),Data!$K$2:$L$8,2,0)</f>
        <v>zo</v>
      </c>
      <c r="EU2" s="159" t="str">
        <f>VLOOKUP(WEEKDAY(EU3,2),Data!$K$2:$L$8,2,0)</f>
        <v>ma</v>
      </c>
      <c r="EV2" s="159" t="str">
        <f>VLOOKUP(WEEKDAY(EV3,2),Data!$K$2:$L$8,2,0)</f>
        <v>di</v>
      </c>
      <c r="EW2" s="159" t="str">
        <f>VLOOKUP(WEEKDAY(EW3,2),Data!$K$2:$L$8,2,0)</f>
        <v>wo</v>
      </c>
      <c r="EX2" s="159" t="str">
        <f>VLOOKUP(WEEKDAY(EX3,2),Data!$K$2:$L$8,2,0)</f>
        <v>do</v>
      </c>
      <c r="EY2" s="160"/>
      <c r="EZ2" s="26"/>
      <c r="FA2" s="137"/>
      <c r="FB2" s="137"/>
      <c r="FC2" s="137"/>
      <c r="FD2" s="137"/>
      <c r="FE2" s="137"/>
      <c r="FF2" s="137"/>
      <c r="FG2" s="137"/>
      <c r="FH2" s="137"/>
      <c r="FI2" s="255" t="s">
        <v>0</v>
      </c>
      <c r="FJ2" s="256"/>
      <c r="FK2" s="138" t="s">
        <v>1</v>
      </c>
      <c r="FL2" s="139"/>
      <c r="FM2" s="139"/>
      <c r="FN2" s="139"/>
      <c r="FO2" s="139"/>
      <c r="FP2" s="139"/>
      <c r="FQ2" s="139"/>
      <c r="FR2" s="140"/>
      <c r="FS2" s="12"/>
      <c r="FT2" s="255" t="s">
        <v>2</v>
      </c>
      <c r="FU2" s="256"/>
      <c r="FV2" s="138" t="s">
        <v>3</v>
      </c>
      <c r="FW2" s="139"/>
      <c r="FX2" s="139"/>
      <c r="FY2" s="139"/>
      <c r="FZ2" s="139"/>
      <c r="GA2" s="139"/>
      <c r="GB2" s="139"/>
      <c r="GC2" s="140"/>
      <c r="GD2" s="137"/>
      <c r="GE2" s="245" t="s">
        <v>182</v>
      </c>
      <c r="GF2" s="246"/>
      <c r="GG2" s="141" t="s">
        <v>181</v>
      </c>
      <c r="GH2" s="142"/>
      <c r="GI2" s="142"/>
      <c r="GJ2" s="142"/>
      <c r="GK2" s="142"/>
      <c r="GL2" s="142"/>
      <c r="GM2" s="142"/>
      <c r="GN2" s="143"/>
    </row>
    <row r="3" spans="1:196" s="161" customFormat="1" ht="20.100000000000001" customHeight="1" x14ac:dyDescent="0.3">
      <c r="A3" s="254"/>
      <c r="B3" s="162">
        <f>+A1</f>
        <v>46235</v>
      </c>
      <c r="C3" s="162">
        <f>B3+1</f>
        <v>46236</v>
      </c>
      <c r="D3" s="162">
        <f>C3+1</f>
        <v>46237</v>
      </c>
      <c r="E3" s="162">
        <f t="shared" ref="E3:BP3" si="0">D3+1</f>
        <v>46238</v>
      </c>
      <c r="F3" s="162">
        <f t="shared" si="0"/>
        <v>46239</v>
      </c>
      <c r="G3" s="162">
        <f t="shared" si="0"/>
        <v>46240</v>
      </c>
      <c r="H3" s="162">
        <f t="shared" si="0"/>
        <v>46241</v>
      </c>
      <c r="I3" s="162">
        <f t="shared" si="0"/>
        <v>46242</v>
      </c>
      <c r="J3" s="162">
        <f t="shared" si="0"/>
        <v>46243</v>
      </c>
      <c r="K3" s="162">
        <f t="shared" si="0"/>
        <v>46244</v>
      </c>
      <c r="L3" s="162">
        <f t="shared" si="0"/>
        <v>46245</v>
      </c>
      <c r="M3" s="162">
        <f t="shared" si="0"/>
        <v>46246</v>
      </c>
      <c r="N3" s="162">
        <f t="shared" si="0"/>
        <v>46247</v>
      </c>
      <c r="O3" s="162">
        <f t="shared" si="0"/>
        <v>46248</v>
      </c>
      <c r="P3" s="162">
        <f t="shared" si="0"/>
        <v>46249</v>
      </c>
      <c r="Q3" s="162">
        <f t="shared" si="0"/>
        <v>46250</v>
      </c>
      <c r="R3" s="162">
        <f t="shared" si="0"/>
        <v>46251</v>
      </c>
      <c r="S3" s="162">
        <f t="shared" si="0"/>
        <v>46252</v>
      </c>
      <c r="T3" s="162">
        <f t="shared" si="0"/>
        <v>46253</v>
      </c>
      <c r="U3" s="162">
        <f t="shared" si="0"/>
        <v>46254</v>
      </c>
      <c r="V3" s="162">
        <f t="shared" si="0"/>
        <v>46255</v>
      </c>
      <c r="W3" s="162">
        <f t="shared" si="0"/>
        <v>46256</v>
      </c>
      <c r="X3" s="162">
        <f t="shared" si="0"/>
        <v>46257</v>
      </c>
      <c r="Y3" s="162">
        <f t="shared" si="0"/>
        <v>46258</v>
      </c>
      <c r="Z3" s="162">
        <f t="shared" si="0"/>
        <v>46259</v>
      </c>
      <c r="AA3" s="162">
        <f t="shared" si="0"/>
        <v>46260</v>
      </c>
      <c r="AB3" s="162">
        <f t="shared" si="0"/>
        <v>46261</v>
      </c>
      <c r="AC3" s="162">
        <f t="shared" si="0"/>
        <v>46262</v>
      </c>
      <c r="AD3" s="162">
        <f t="shared" si="0"/>
        <v>46263</v>
      </c>
      <c r="AE3" s="162">
        <f t="shared" si="0"/>
        <v>46264</v>
      </c>
      <c r="AF3" s="162">
        <f t="shared" si="0"/>
        <v>46265</v>
      </c>
      <c r="AG3" s="162">
        <f t="shared" si="0"/>
        <v>46266</v>
      </c>
      <c r="AH3" s="162">
        <f t="shared" si="0"/>
        <v>46267</v>
      </c>
      <c r="AI3" s="162">
        <f t="shared" si="0"/>
        <v>46268</v>
      </c>
      <c r="AJ3" s="162">
        <f t="shared" si="0"/>
        <v>46269</v>
      </c>
      <c r="AK3" s="162">
        <f t="shared" si="0"/>
        <v>46270</v>
      </c>
      <c r="AL3" s="162">
        <f t="shared" si="0"/>
        <v>46271</v>
      </c>
      <c r="AM3" s="162">
        <f t="shared" si="0"/>
        <v>46272</v>
      </c>
      <c r="AN3" s="162">
        <f t="shared" si="0"/>
        <v>46273</v>
      </c>
      <c r="AO3" s="162">
        <f t="shared" si="0"/>
        <v>46274</v>
      </c>
      <c r="AP3" s="162">
        <f t="shared" si="0"/>
        <v>46275</v>
      </c>
      <c r="AQ3" s="162">
        <f t="shared" si="0"/>
        <v>46276</v>
      </c>
      <c r="AR3" s="162">
        <f t="shared" si="0"/>
        <v>46277</v>
      </c>
      <c r="AS3" s="162">
        <f t="shared" si="0"/>
        <v>46278</v>
      </c>
      <c r="AT3" s="162">
        <f t="shared" si="0"/>
        <v>46279</v>
      </c>
      <c r="AU3" s="162">
        <f t="shared" si="0"/>
        <v>46280</v>
      </c>
      <c r="AV3" s="162">
        <f t="shared" si="0"/>
        <v>46281</v>
      </c>
      <c r="AW3" s="162">
        <f t="shared" si="0"/>
        <v>46282</v>
      </c>
      <c r="AX3" s="162">
        <f t="shared" si="0"/>
        <v>46283</v>
      </c>
      <c r="AY3" s="162">
        <f t="shared" si="0"/>
        <v>46284</v>
      </c>
      <c r="AZ3" s="162">
        <f t="shared" si="0"/>
        <v>46285</v>
      </c>
      <c r="BA3" s="162">
        <f t="shared" si="0"/>
        <v>46286</v>
      </c>
      <c r="BB3" s="162">
        <f t="shared" si="0"/>
        <v>46287</v>
      </c>
      <c r="BC3" s="162">
        <f t="shared" si="0"/>
        <v>46288</v>
      </c>
      <c r="BD3" s="162">
        <f t="shared" si="0"/>
        <v>46289</v>
      </c>
      <c r="BE3" s="177">
        <f t="shared" si="0"/>
        <v>46290</v>
      </c>
      <c r="BF3" s="162">
        <f t="shared" si="0"/>
        <v>46291</v>
      </c>
      <c r="BG3" s="162">
        <f t="shared" si="0"/>
        <v>46292</v>
      </c>
      <c r="BH3" s="162">
        <f t="shared" si="0"/>
        <v>46293</v>
      </c>
      <c r="BI3" s="162">
        <f t="shared" si="0"/>
        <v>46294</v>
      </c>
      <c r="BJ3" s="162">
        <f t="shared" si="0"/>
        <v>46295</v>
      </c>
      <c r="BK3" s="162">
        <f t="shared" si="0"/>
        <v>46296</v>
      </c>
      <c r="BL3" s="162">
        <f t="shared" si="0"/>
        <v>46297</v>
      </c>
      <c r="BM3" s="162">
        <f t="shared" si="0"/>
        <v>46298</v>
      </c>
      <c r="BN3" s="162">
        <f t="shared" si="0"/>
        <v>46299</v>
      </c>
      <c r="BO3" s="162">
        <f t="shared" si="0"/>
        <v>46300</v>
      </c>
      <c r="BP3" s="162">
        <f t="shared" si="0"/>
        <v>46301</v>
      </c>
      <c r="BQ3" s="177">
        <f t="shared" ref="BQ3:EB3" si="1">BP3+1</f>
        <v>46302</v>
      </c>
      <c r="BR3" s="162">
        <f t="shared" si="1"/>
        <v>46303</v>
      </c>
      <c r="BS3" s="162">
        <f t="shared" si="1"/>
        <v>46304</v>
      </c>
      <c r="BT3" s="162">
        <f t="shared" si="1"/>
        <v>46305</v>
      </c>
      <c r="BU3" s="162">
        <f t="shared" si="1"/>
        <v>46306</v>
      </c>
      <c r="BV3" s="162">
        <f t="shared" si="1"/>
        <v>46307</v>
      </c>
      <c r="BW3" s="162">
        <f t="shared" si="1"/>
        <v>46308</v>
      </c>
      <c r="BX3" s="162">
        <f t="shared" si="1"/>
        <v>46309</v>
      </c>
      <c r="BY3" s="162">
        <f t="shared" si="1"/>
        <v>46310</v>
      </c>
      <c r="BZ3" s="162">
        <f t="shared" si="1"/>
        <v>46311</v>
      </c>
      <c r="CA3" s="177">
        <f t="shared" si="1"/>
        <v>46312</v>
      </c>
      <c r="CB3" s="162">
        <f t="shared" si="1"/>
        <v>46313</v>
      </c>
      <c r="CC3" s="162">
        <f t="shared" si="1"/>
        <v>46314</v>
      </c>
      <c r="CD3" s="162">
        <f t="shared" si="1"/>
        <v>46315</v>
      </c>
      <c r="CE3" s="162">
        <f t="shared" si="1"/>
        <v>46316</v>
      </c>
      <c r="CF3" s="162">
        <f t="shared" si="1"/>
        <v>46317</v>
      </c>
      <c r="CG3" s="162">
        <f t="shared" si="1"/>
        <v>46318</v>
      </c>
      <c r="CH3" s="177">
        <f t="shared" si="1"/>
        <v>46319</v>
      </c>
      <c r="CI3" s="162">
        <f t="shared" si="1"/>
        <v>46320</v>
      </c>
      <c r="CJ3" s="162">
        <f t="shared" si="1"/>
        <v>46321</v>
      </c>
      <c r="CK3" s="162">
        <f t="shared" si="1"/>
        <v>46322</v>
      </c>
      <c r="CL3" s="162">
        <f t="shared" si="1"/>
        <v>46323</v>
      </c>
      <c r="CM3" s="162">
        <f t="shared" si="1"/>
        <v>46324</v>
      </c>
      <c r="CN3" s="162">
        <f t="shared" si="1"/>
        <v>46325</v>
      </c>
      <c r="CO3" s="162">
        <f t="shared" si="1"/>
        <v>46326</v>
      </c>
      <c r="CP3" s="162">
        <f t="shared" si="1"/>
        <v>46327</v>
      </c>
      <c r="CQ3" s="162">
        <f t="shared" si="1"/>
        <v>46328</v>
      </c>
      <c r="CR3" s="177">
        <f t="shared" si="1"/>
        <v>46329</v>
      </c>
      <c r="CS3" s="162">
        <f t="shared" si="1"/>
        <v>46330</v>
      </c>
      <c r="CT3" s="177">
        <f t="shared" si="1"/>
        <v>46331</v>
      </c>
      <c r="CU3" s="162">
        <f t="shared" si="1"/>
        <v>46332</v>
      </c>
      <c r="CV3" s="177">
        <f t="shared" si="1"/>
        <v>46333</v>
      </c>
      <c r="CW3" s="162">
        <f t="shared" si="1"/>
        <v>46334</v>
      </c>
      <c r="CX3" s="162">
        <f t="shared" si="1"/>
        <v>46335</v>
      </c>
      <c r="CY3" s="177">
        <f t="shared" si="1"/>
        <v>46336</v>
      </c>
      <c r="CZ3" s="177">
        <f t="shared" si="1"/>
        <v>46337</v>
      </c>
      <c r="DA3" s="162">
        <f t="shared" si="1"/>
        <v>46338</v>
      </c>
      <c r="DB3" s="162">
        <f t="shared" si="1"/>
        <v>46339</v>
      </c>
      <c r="DC3" s="162">
        <f t="shared" si="1"/>
        <v>46340</v>
      </c>
      <c r="DD3" s="162">
        <f t="shared" si="1"/>
        <v>46341</v>
      </c>
      <c r="DE3" s="162">
        <f t="shared" si="1"/>
        <v>46342</v>
      </c>
      <c r="DF3" s="177">
        <f t="shared" si="1"/>
        <v>46343</v>
      </c>
      <c r="DG3" s="162">
        <f t="shared" si="1"/>
        <v>46344</v>
      </c>
      <c r="DH3" s="162">
        <f t="shared" si="1"/>
        <v>46345</v>
      </c>
      <c r="DI3" s="162">
        <f t="shared" si="1"/>
        <v>46346</v>
      </c>
      <c r="DJ3" s="162">
        <f t="shared" si="1"/>
        <v>46347</v>
      </c>
      <c r="DK3" s="162">
        <f t="shared" si="1"/>
        <v>46348</v>
      </c>
      <c r="DL3" s="162">
        <f t="shared" si="1"/>
        <v>46349</v>
      </c>
      <c r="DM3" s="177">
        <f t="shared" si="1"/>
        <v>46350</v>
      </c>
      <c r="DN3" s="162">
        <f t="shared" si="1"/>
        <v>46351</v>
      </c>
      <c r="DO3" s="177">
        <f t="shared" si="1"/>
        <v>46352</v>
      </c>
      <c r="DP3" s="177">
        <f t="shared" si="1"/>
        <v>46353</v>
      </c>
      <c r="DQ3" s="177">
        <f t="shared" si="1"/>
        <v>46354</v>
      </c>
      <c r="DR3" s="162">
        <f t="shared" si="1"/>
        <v>46355</v>
      </c>
      <c r="DS3" s="162">
        <f t="shared" si="1"/>
        <v>46356</v>
      </c>
      <c r="DT3" s="162">
        <f t="shared" si="1"/>
        <v>46357</v>
      </c>
      <c r="DU3" s="162">
        <f t="shared" si="1"/>
        <v>46358</v>
      </c>
      <c r="DV3" s="162">
        <f t="shared" si="1"/>
        <v>46359</v>
      </c>
      <c r="DW3" s="162">
        <f t="shared" si="1"/>
        <v>46360</v>
      </c>
      <c r="DX3" s="162">
        <f t="shared" si="1"/>
        <v>46361</v>
      </c>
      <c r="DY3" s="162">
        <f t="shared" si="1"/>
        <v>46362</v>
      </c>
      <c r="DZ3" s="162">
        <f t="shared" si="1"/>
        <v>46363</v>
      </c>
      <c r="EA3" s="162">
        <f t="shared" si="1"/>
        <v>46364</v>
      </c>
      <c r="EB3" s="162">
        <f t="shared" si="1"/>
        <v>46365</v>
      </c>
      <c r="EC3" s="162">
        <f t="shared" ref="EC3:EX3" si="2">EB3+1</f>
        <v>46366</v>
      </c>
      <c r="ED3" s="162">
        <f t="shared" si="2"/>
        <v>46367</v>
      </c>
      <c r="EE3" s="162">
        <f t="shared" si="2"/>
        <v>46368</v>
      </c>
      <c r="EF3" s="162">
        <f t="shared" si="2"/>
        <v>46369</v>
      </c>
      <c r="EG3" s="162">
        <f t="shared" si="2"/>
        <v>46370</v>
      </c>
      <c r="EH3" s="177">
        <f t="shared" si="2"/>
        <v>46371</v>
      </c>
      <c r="EI3" s="162">
        <f t="shared" si="2"/>
        <v>46372</v>
      </c>
      <c r="EJ3" s="162">
        <f t="shared" si="2"/>
        <v>46373</v>
      </c>
      <c r="EK3" s="162">
        <f t="shared" si="2"/>
        <v>46374</v>
      </c>
      <c r="EL3" s="162">
        <f t="shared" si="2"/>
        <v>46375</v>
      </c>
      <c r="EM3" s="162">
        <f t="shared" si="2"/>
        <v>46376</v>
      </c>
      <c r="EN3" s="162">
        <f t="shared" si="2"/>
        <v>46377</v>
      </c>
      <c r="EO3" s="162">
        <f t="shared" si="2"/>
        <v>46378</v>
      </c>
      <c r="EP3" s="162">
        <f t="shared" si="2"/>
        <v>46379</v>
      </c>
      <c r="EQ3" s="162">
        <f t="shared" si="2"/>
        <v>46380</v>
      </c>
      <c r="ER3" s="162">
        <f t="shared" si="2"/>
        <v>46381</v>
      </c>
      <c r="ES3" s="162">
        <f t="shared" si="2"/>
        <v>46382</v>
      </c>
      <c r="ET3" s="162">
        <f t="shared" si="2"/>
        <v>46383</v>
      </c>
      <c r="EU3" s="162">
        <f t="shared" si="2"/>
        <v>46384</v>
      </c>
      <c r="EV3" s="162">
        <f t="shared" si="2"/>
        <v>46385</v>
      </c>
      <c r="EW3" s="162">
        <f t="shared" si="2"/>
        <v>46386</v>
      </c>
      <c r="EX3" s="162">
        <f t="shared" si="2"/>
        <v>46387</v>
      </c>
      <c r="EY3" s="181" t="s">
        <v>51</v>
      </c>
      <c r="FA3" s="137"/>
      <c r="FB3" s="137"/>
      <c r="FC3" s="137"/>
      <c r="FD3" s="137"/>
      <c r="FE3" s="137"/>
      <c r="FF3" s="137"/>
      <c r="FG3" s="137"/>
      <c r="FH3" s="137"/>
      <c r="FI3" s="245" t="s">
        <v>4</v>
      </c>
      <c r="FJ3" s="246"/>
      <c r="FK3" s="141" t="s">
        <v>5</v>
      </c>
      <c r="FL3" s="142"/>
      <c r="FM3" s="142"/>
      <c r="FN3" s="142"/>
      <c r="FO3" s="142"/>
      <c r="FP3" s="142"/>
      <c r="FQ3" s="142"/>
      <c r="FR3" s="143"/>
      <c r="FS3" s="12"/>
      <c r="FT3" s="245" t="s">
        <v>58</v>
      </c>
      <c r="FU3" s="246"/>
      <c r="FV3" s="141" t="s">
        <v>6</v>
      </c>
      <c r="FW3" s="142"/>
      <c r="FX3" s="142"/>
      <c r="FY3" s="142"/>
      <c r="FZ3" s="142"/>
      <c r="GA3" s="142"/>
      <c r="GB3" s="142"/>
      <c r="GC3" s="143"/>
      <c r="GD3" s="137"/>
      <c r="GE3" s="245" t="s">
        <v>228</v>
      </c>
      <c r="GF3" s="246"/>
      <c r="GG3" s="141" t="s">
        <v>229</v>
      </c>
      <c r="GH3" s="142"/>
      <c r="GI3" s="142"/>
      <c r="GJ3" s="142"/>
      <c r="GK3" s="142"/>
      <c r="GL3" s="144"/>
      <c r="GM3" s="144"/>
      <c r="GN3" s="145"/>
    </row>
    <row r="4" spans="1:196" ht="19.05" customHeight="1" x14ac:dyDescent="0.3">
      <c r="A4" s="127" t="str">
        <f>Ledenlijst!J2</f>
        <v>Agten Kris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>
        <v>1</v>
      </c>
      <c r="U4" s="19"/>
      <c r="V4" s="19"/>
      <c r="W4" s="19"/>
      <c r="X4" s="19"/>
      <c r="Y4" s="19"/>
      <c r="Z4" s="19"/>
      <c r="AA4" s="19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5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7">
        <f>COUNTIF(B4:EX4,"T")</f>
        <v>0</v>
      </c>
      <c r="FA4" s="146">
        <v>1</v>
      </c>
      <c r="FB4" s="147" t="s">
        <v>8</v>
      </c>
      <c r="FC4" s="148"/>
      <c r="FD4" s="136"/>
      <c r="FE4" s="135"/>
      <c r="FF4" s="135"/>
      <c r="FG4" s="135"/>
      <c r="FH4" s="135"/>
      <c r="FI4" s="245" t="s">
        <v>9</v>
      </c>
      <c r="FJ4" s="246"/>
      <c r="FK4" s="149" t="s">
        <v>10</v>
      </c>
      <c r="FL4" s="150"/>
      <c r="FM4" s="150"/>
      <c r="FN4" s="150"/>
      <c r="FO4" s="150"/>
      <c r="FP4" s="150"/>
      <c r="FQ4" s="150"/>
      <c r="FR4" s="151"/>
      <c r="FS4" s="136"/>
      <c r="FT4" s="245" t="s">
        <v>11</v>
      </c>
      <c r="FU4" s="246"/>
      <c r="FV4" s="149" t="s">
        <v>12</v>
      </c>
      <c r="FW4" s="150"/>
      <c r="FX4" s="150"/>
      <c r="FY4" s="150"/>
      <c r="FZ4" s="150"/>
      <c r="GA4" s="150"/>
      <c r="GB4" s="150"/>
      <c r="GC4" s="151"/>
      <c r="GD4" s="135"/>
      <c r="GE4" s="260"/>
      <c r="GF4" s="261"/>
      <c r="GG4" s="149"/>
      <c r="GH4" s="150"/>
      <c r="GI4" s="150"/>
      <c r="GJ4" s="150"/>
      <c r="GK4" s="150"/>
      <c r="GL4" s="150"/>
      <c r="GM4" s="150"/>
      <c r="GN4" s="151"/>
    </row>
    <row r="5" spans="1:196" ht="19.05" customHeight="1" x14ac:dyDescent="0.3">
      <c r="A5" s="127" t="str">
        <f>Ledenlijst!J3</f>
        <v>Breugelmans André</v>
      </c>
      <c r="B5" s="19"/>
      <c r="C5" s="19"/>
      <c r="D5" s="19"/>
      <c r="E5" s="134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>
        <v>2</v>
      </c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4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4"/>
      <c r="DG5" s="4"/>
      <c r="DH5" s="4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28"/>
      <c r="EY5" s="7"/>
      <c r="FA5" s="152">
        <v>2</v>
      </c>
      <c r="FB5" s="147" t="s">
        <v>14</v>
      </c>
      <c r="FC5" s="136"/>
      <c r="FD5" s="136"/>
      <c r="FE5" s="135"/>
      <c r="FF5" s="136"/>
      <c r="FG5" s="136"/>
      <c r="FH5" s="135"/>
      <c r="FI5" s="245" t="s">
        <v>15</v>
      </c>
      <c r="FJ5" s="246"/>
      <c r="FK5" s="149" t="s">
        <v>16</v>
      </c>
      <c r="FL5" s="150"/>
      <c r="FM5" s="150"/>
      <c r="FN5" s="150"/>
      <c r="FO5" s="150"/>
      <c r="FP5" s="150"/>
      <c r="FQ5" s="150"/>
      <c r="FR5" s="151"/>
      <c r="FS5" s="136"/>
      <c r="FT5" s="245" t="s">
        <v>17</v>
      </c>
      <c r="FU5" s="246"/>
      <c r="FV5" s="149" t="s">
        <v>18</v>
      </c>
      <c r="FW5" s="150"/>
      <c r="FX5" s="150"/>
      <c r="FY5" s="150"/>
      <c r="FZ5" s="150"/>
      <c r="GA5" s="150"/>
      <c r="GB5" s="150"/>
      <c r="GC5" s="151"/>
      <c r="GD5" s="135"/>
      <c r="GE5" s="260"/>
      <c r="GF5" s="261"/>
      <c r="GG5" s="149"/>
      <c r="GH5" s="150"/>
      <c r="GI5" s="150"/>
      <c r="GJ5" s="150"/>
      <c r="GK5" s="150"/>
      <c r="GL5" s="150"/>
      <c r="GM5" s="150"/>
      <c r="GN5" s="151"/>
    </row>
    <row r="6" spans="1:196" ht="19.05" customHeight="1" x14ac:dyDescent="0.3">
      <c r="A6" s="127" t="str">
        <f>Ledenlijst!J4</f>
        <v>De Laat Johan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>
        <v>3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4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4"/>
      <c r="DG6" s="4"/>
      <c r="DH6" s="4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30"/>
      <c r="DX6" s="30"/>
      <c r="DY6" s="30"/>
      <c r="DZ6" s="30"/>
      <c r="EA6" s="30"/>
      <c r="EB6" s="30"/>
      <c r="EC6" s="30"/>
      <c r="ED6" s="30"/>
      <c r="EE6" s="33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28"/>
      <c r="EY6" s="7"/>
      <c r="FA6" s="152">
        <v>3</v>
      </c>
      <c r="FB6" s="147" t="s">
        <v>19</v>
      </c>
      <c r="FC6" s="136"/>
      <c r="FD6" s="136"/>
      <c r="FE6" s="135"/>
      <c r="FF6" s="135"/>
      <c r="FG6" s="136"/>
      <c r="FH6" s="135"/>
      <c r="FI6" s="245" t="s">
        <v>20</v>
      </c>
      <c r="FJ6" s="246"/>
      <c r="FK6" s="149" t="s">
        <v>21</v>
      </c>
      <c r="FL6" s="150"/>
      <c r="FM6" s="150"/>
      <c r="FN6" s="150"/>
      <c r="FO6" s="150"/>
      <c r="FP6" s="150"/>
      <c r="FQ6" s="150"/>
      <c r="FR6" s="151"/>
      <c r="FS6" s="136"/>
      <c r="FT6" s="245" t="s">
        <v>22</v>
      </c>
      <c r="FU6" s="246"/>
      <c r="FV6" s="149" t="s">
        <v>23</v>
      </c>
      <c r="FW6" s="150"/>
      <c r="FX6" s="150"/>
      <c r="FY6" s="150"/>
      <c r="FZ6" s="150"/>
      <c r="GA6" s="150"/>
      <c r="GB6" s="150"/>
      <c r="GC6" s="151"/>
      <c r="GD6" s="135"/>
      <c r="GE6" s="260"/>
      <c r="GF6" s="261"/>
      <c r="GG6" s="149"/>
      <c r="GH6" s="150"/>
      <c r="GI6" s="150"/>
      <c r="GJ6" s="150"/>
      <c r="GK6" s="150"/>
      <c r="GL6" s="150"/>
      <c r="GM6" s="150"/>
      <c r="GN6" s="151"/>
    </row>
    <row r="7" spans="1:196" ht="18.600000000000001" customHeight="1" x14ac:dyDescent="0.3">
      <c r="A7" s="127" t="str">
        <f>Ledenlijst!J5</f>
        <v>Deelkens Eddy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4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4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4"/>
      <c r="DG7" s="4"/>
      <c r="DH7" s="4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4"/>
      <c r="EQ7" s="30"/>
      <c r="ER7" s="30"/>
      <c r="ES7" s="30"/>
      <c r="ET7" s="30"/>
      <c r="EU7" s="30"/>
      <c r="EV7" s="30"/>
      <c r="EW7" s="30"/>
      <c r="EX7" s="29"/>
      <c r="EY7" s="7"/>
      <c r="FA7" s="152">
        <v>4</v>
      </c>
      <c r="FB7" s="147" t="s">
        <v>24</v>
      </c>
      <c r="FC7" s="136"/>
      <c r="FD7" s="136"/>
      <c r="FE7" s="135"/>
      <c r="FF7" s="136"/>
      <c r="FG7" s="136"/>
      <c r="FH7" s="135"/>
      <c r="FI7" s="245" t="s">
        <v>25</v>
      </c>
      <c r="FJ7" s="246"/>
      <c r="FK7" s="149" t="s">
        <v>26</v>
      </c>
      <c r="FL7" s="150"/>
      <c r="FM7" s="150"/>
      <c r="FN7" s="150"/>
      <c r="FO7" s="150"/>
      <c r="FP7" s="150"/>
      <c r="FQ7" s="150"/>
      <c r="FR7" s="151"/>
      <c r="FS7" s="136"/>
      <c r="FT7" s="245" t="s">
        <v>27</v>
      </c>
      <c r="FU7" s="246"/>
      <c r="FV7" s="149" t="s">
        <v>28</v>
      </c>
      <c r="FW7" s="150"/>
      <c r="FX7" s="150"/>
      <c r="FY7" s="150"/>
      <c r="FZ7" s="150"/>
      <c r="GA7" s="150"/>
      <c r="GB7" s="150"/>
      <c r="GC7" s="151"/>
      <c r="GD7" s="135"/>
      <c r="GE7" s="260"/>
      <c r="GF7" s="261"/>
      <c r="GG7" s="149"/>
      <c r="GH7" s="150"/>
      <c r="GI7" s="150"/>
      <c r="GJ7" s="150"/>
      <c r="GK7" s="150"/>
      <c r="GL7" s="150"/>
      <c r="GM7" s="150"/>
      <c r="GN7" s="151"/>
    </row>
    <row r="8" spans="1:196" ht="19.05" customHeight="1" x14ac:dyDescent="0.3">
      <c r="A8" s="127" t="str">
        <f>Ledenlijst!J6</f>
        <v>Hamblok Henri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 t="s">
        <v>37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4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4"/>
      <c r="DG8" s="4"/>
      <c r="DH8" s="4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2"/>
      <c r="EQ8" s="30"/>
      <c r="ER8" s="30"/>
      <c r="ES8" s="31"/>
      <c r="ET8" s="30"/>
      <c r="EU8" s="30"/>
      <c r="EV8" s="30"/>
      <c r="EW8" s="30"/>
      <c r="EX8" s="28"/>
      <c r="EY8" s="7"/>
      <c r="FA8" s="152" t="s">
        <v>30</v>
      </c>
      <c r="FB8" s="147" t="s">
        <v>31</v>
      </c>
      <c r="FC8" s="136"/>
      <c r="FD8" s="136"/>
      <c r="FE8" s="135"/>
      <c r="FF8" s="136"/>
      <c r="FG8" s="148"/>
      <c r="FH8" s="135"/>
      <c r="FI8" s="245" t="s">
        <v>32</v>
      </c>
      <c r="FJ8" s="246"/>
      <c r="FK8" s="149" t="s">
        <v>33</v>
      </c>
      <c r="FL8" s="150"/>
      <c r="FM8" s="150"/>
      <c r="FN8" s="150"/>
      <c r="FO8" s="150"/>
      <c r="FP8" s="150"/>
      <c r="FQ8" s="150"/>
      <c r="FR8" s="151"/>
      <c r="FS8" s="136"/>
      <c r="FT8" s="245" t="s">
        <v>34</v>
      </c>
      <c r="FU8" s="246"/>
      <c r="FV8" s="149" t="s">
        <v>35</v>
      </c>
      <c r="FW8" s="150"/>
      <c r="FX8" s="150"/>
      <c r="FY8" s="150"/>
      <c r="FZ8" s="150"/>
      <c r="GA8" s="150"/>
      <c r="GB8" s="150"/>
      <c r="GC8" s="151"/>
      <c r="GD8" s="135"/>
      <c r="GE8" s="260"/>
      <c r="GF8" s="261"/>
      <c r="GG8" s="149"/>
      <c r="GH8" s="150"/>
      <c r="GI8" s="150"/>
      <c r="GJ8" s="150"/>
      <c r="GK8" s="150"/>
      <c r="GL8" s="150"/>
      <c r="GM8" s="150"/>
      <c r="GN8" s="151"/>
    </row>
    <row r="9" spans="1:196" ht="19.05" customHeight="1" x14ac:dyDescent="0.3">
      <c r="A9" s="127" t="str">
        <f>Ledenlijst!J7</f>
        <v>Kayar Mehmet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 t="s">
        <v>51</v>
      </c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4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4"/>
      <c r="DG9" s="4"/>
      <c r="DH9" s="4"/>
      <c r="DI9" s="19"/>
      <c r="DJ9" s="19"/>
      <c r="DK9" s="19"/>
      <c r="DL9" s="19"/>
      <c r="DM9" s="19"/>
      <c r="DN9" s="19"/>
      <c r="DO9" s="19"/>
      <c r="DP9" s="81"/>
      <c r="DQ9" s="19"/>
      <c r="DR9" s="19"/>
      <c r="DS9" s="19"/>
      <c r="DT9" s="19"/>
      <c r="DU9" s="19"/>
      <c r="DV9" s="19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M9" s="30"/>
      <c r="EN9" s="30"/>
      <c r="EO9" s="30"/>
      <c r="EP9" s="33"/>
      <c r="EQ9" s="30"/>
      <c r="ER9" s="30"/>
      <c r="ES9" s="30"/>
      <c r="ET9" s="30"/>
      <c r="EU9" s="30"/>
      <c r="EV9" s="30"/>
      <c r="EW9" s="30"/>
      <c r="EX9" s="28"/>
      <c r="EY9" s="7"/>
      <c r="FA9" s="152" t="s">
        <v>38</v>
      </c>
      <c r="FB9" s="147" t="s">
        <v>39</v>
      </c>
      <c r="FC9" s="136"/>
      <c r="FD9" s="136"/>
      <c r="FE9" s="135"/>
      <c r="FF9" s="148"/>
      <c r="FG9" s="148"/>
      <c r="FH9" s="135"/>
      <c r="FI9" s="245" t="s">
        <v>40</v>
      </c>
      <c r="FJ9" s="246"/>
      <c r="FK9" s="149" t="s">
        <v>41</v>
      </c>
      <c r="FL9" s="150"/>
      <c r="FM9" s="150"/>
      <c r="FN9" s="150"/>
      <c r="FO9" s="150"/>
      <c r="FP9" s="150"/>
      <c r="FQ9" s="150"/>
      <c r="FR9" s="151"/>
      <c r="FS9" s="136"/>
      <c r="FT9" s="245" t="s">
        <v>42</v>
      </c>
      <c r="FU9" s="246"/>
      <c r="FV9" s="149" t="s">
        <v>43</v>
      </c>
      <c r="FW9" s="150"/>
      <c r="FX9" s="150"/>
      <c r="FY9" s="150"/>
      <c r="FZ9" s="150"/>
      <c r="GA9" s="150"/>
      <c r="GB9" s="150"/>
      <c r="GC9" s="151"/>
      <c r="GD9" s="135"/>
      <c r="GE9" s="260"/>
      <c r="GF9" s="261"/>
      <c r="GG9" s="149"/>
      <c r="GH9" s="150"/>
      <c r="GI9" s="150"/>
      <c r="GJ9" s="150"/>
      <c r="GK9" s="150"/>
      <c r="GL9" s="150"/>
      <c r="GM9" s="150"/>
      <c r="GN9" s="151"/>
    </row>
    <row r="10" spans="1:196" ht="19.05" customHeight="1" x14ac:dyDescent="0.3">
      <c r="A10" s="127" t="str">
        <f>Ledenlijst!J8</f>
        <v>Kemps Freddy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 t="s">
        <v>0</v>
      </c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4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4"/>
      <c r="DG10" s="4"/>
      <c r="DH10" s="4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1"/>
      <c r="EQ10" s="30"/>
      <c r="ER10" s="30"/>
      <c r="ES10" s="30"/>
      <c r="ET10" s="30"/>
      <c r="EU10" s="30"/>
      <c r="EV10" s="30"/>
      <c r="EW10" s="30"/>
      <c r="EX10" s="28"/>
      <c r="EY10" s="7"/>
      <c r="FA10" s="42" t="s">
        <v>37</v>
      </c>
      <c r="FB10" s="153" t="s">
        <v>45</v>
      </c>
      <c r="FC10" s="136"/>
      <c r="FD10" s="136"/>
      <c r="FE10" s="135"/>
      <c r="FF10" s="135"/>
      <c r="FG10" s="148"/>
      <c r="FH10" s="135"/>
      <c r="FI10" s="245" t="s">
        <v>46</v>
      </c>
      <c r="FJ10" s="246"/>
      <c r="FK10" s="149" t="s">
        <v>47</v>
      </c>
      <c r="FL10" s="150"/>
      <c r="FM10" s="150"/>
      <c r="FN10" s="150"/>
      <c r="FO10" s="150"/>
      <c r="FP10" s="150"/>
      <c r="FQ10" s="150"/>
      <c r="FR10" s="151"/>
      <c r="FS10" s="136"/>
      <c r="FT10" s="245" t="s">
        <v>48</v>
      </c>
      <c r="FU10" s="246"/>
      <c r="FV10" s="149" t="s">
        <v>49</v>
      </c>
      <c r="FW10" s="150"/>
      <c r="FX10" s="150"/>
      <c r="FY10" s="150"/>
      <c r="FZ10" s="150"/>
      <c r="GA10" s="150"/>
      <c r="GB10" s="150"/>
      <c r="GC10" s="151"/>
      <c r="GD10" s="135"/>
      <c r="GE10" s="260"/>
      <c r="GF10" s="261"/>
      <c r="GG10" s="149"/>
      <c r="GH10" s="150"/>
      <c r="GI10" s="150"/>
      <c r="GJ10" s="150"/>
      <c r="GK10" s="150"/>
      <c r="GL10" s="150"/>
      <c r="GM10" s="150"/>
      <c r="GN10" s="151"/>
    </row>
    <row r="11" spans="1:196" ht="19.05" customHeight="1" x14ac:dyDescent="0.3">
      <c r="A11" s="127" t="str">
        <f>Ledenlijst!J9</f>
        <v>Kuyken Leo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 t="s">
        <v>81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4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4"/>
      <c r="DG11" s="4"/>
      <c r="DH11" s="4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M11" s="30"/>
      <c r="EN11" s="30"/>
      <c r="EO11" s="30"/>
      <c r="EP11" s="32"/>
      <c r="EQ11" s="31"/>
      <c r="ER11" s="30"/>
      <c r="ES11" s="30"/>
      <c r="ET11" s="30"/>
      <c r="EU11" s="30"/>
      <c r="EV11" s="30"/>
      <c r="EW11" s="30"/>
      <c r="EX11" s="28"/>
      <c r="EY11" s="7"/>
      <c r="FA11" s="41" t="s">
        <v>52</v>
      </c>
      <c r="FB11" s="153" t="s">
        <v>53</v>
      </c>
      <c r="FC11" s="148"/>
      <c r="FD11" s="136"/>
      <c r="FE11" s="135"/>
      <c r="FF11" s="135"/>
      <c r="FG11" s="148"/>
      <c r="FH11" s="135"/>
      <c r="FI11" s="245" t="s">
        <v>60</v>
      </c>
      <c r="FJ11" s="246"/>
      <c r="FK11" s="149" t="s">
        <v>61</v>
      </c>
      <c r="FL11" s="150"/>
      <c r="FM11" s="150"/>
      <c r="FN11" s="150"/>
      <c r="FO11" s="150"/>
      <c r="FP11" s="150"/>
      <c r="FQ11" s="150"/>
      <c r="FR11" s="151"/>
      <c r="FS11" s="136"/>
      <c r="FT11" s="245" t="s">
        <v>56</v>
      </c>
      <c r="FU11" s="246"/>
      <c r="FV11" s="149" t="s">
        <v>57</v>
      </c>
      <c r="FW11" s="150"/>
      <c r="FX11" s="150"/>
      <c r="FY11" s="150"/>
      <c r="FZ11" s="150"/>
      <c r="GA11" s="150"/>
      <c r="GB11" s="150"/>
      <c r="GC11" s="151"/>
      <c r="GD11" s="135"/>
      <c r="GE11" s="260"/>
      <c r="GF11" s="261"/>
      <c r="GG11" s="149"/>
      <c r="GH11" s="150"/>
      <c r="GI11" s="150"/>
      <c r="GJ11" s="150"/>
      <c r="GK11" s="150"/>
      <c r="GL11" s="150"/>
      <c r="GM11" s="150"/>
      <c r="GN11" s="151"/>
    </row>
    <row r="12" spans="1:196" ht="19.05" customHeight="1" x14ac:dyDescent="0.3">
      <c r="A12" s="127" t="str">
        <f>Ledenlijst!J10</f>
        <v>Leuse Dieter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 t="s">
        <v>84</v>
      </c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4"/>
      <c r="CE12" s="19"/>
      <c r="CF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4"/>
      <c r="DG12" s="4"/>
      <c r="DH12" s="4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30"/>
      <c r="EX12" s="28"/>
      <c r="EY12" s="7"/>
      <c r="FA12" s="43" t="s">
        <v>51</v>
      </c>
      <c r="FB12" s="147" t="s">
        <v>59</v>
      </c>
      <c r="FC12" s="136"/>
      <c r="FD12" s="136"/>
      <c r="FE12" s="135"/>
      <c r="FF12" s="148"/>
      <c r="FG12" s="135"/>
      <c r="FH12" s="135"/>
      <c r="FI12" s="245" t="s">
        <v>67</v>
      </c>
      <c r="FJ12" s="246"/>
      <c r="FK12" s="149" t="s">
        <v>68</v>
      </c>
      <c r="FL12" s="150"/>
      <c r="FM12" s="150"/>
      <c r="FN12" s="150"/>
      <c r="FO12" s="150"/>
      <c r="FP12" s="150"/>
      <c r="FQ12" s="150"/>
      <c r="FR12" s="151"/>
      <c r="FS12" s="136"/>
      <c r="FT12" s="245" t="s">
        <v>62</v>
      </c>
      <c r="FU12" s="246"/>
      <c r="FV12" s="149" t="s">
        <v>63</v>
      </c>
      <c r="FW12" s="150"/>
      <c r="FX12" s="150"/>
      <c r="FY12" s="150"/>
      <c r="FZ12" s="150"/>
      <c r="GA12" s="150"/>
      <c r="GB12" s="150"/>
      <c r="GC12" s="151"/>
      <c r="GD12" s="135"/>
      <c r="GE12" s="260"/>
      <c r="GF12" s="261"/>
      <c r="GG12" s="149"/>
      <c r="GH12" s="150"/>
      <c r="GI12" s="150"/>
      <c r="GJ12" s="150"/>
      <c r="GK12" s="150"/>
      <c r="GL12" s="150"/>
      <c r="GM12" s="150"/>
      <c r="GN12" s="151"/>
    </row>
    <row r="13" spans="1:196" ht="19.05" customHeight="1" x14ac:dyDescent="0.3">
      <c r="A13" s="127" t="str">
        <f>Ledenlijst!J11</f>
        <v>Lodewijks Ferdinand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 t="s">
        <v>44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81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30"/>
      <c r="DZ13" s="30"/>
      <c r="EA13" s="19"/>
      <c r="EB13" s="19"/>
      <c r="EC13" s="19"/>
      <c r="ED13" s="19"/>
      <c r="EE13" s="19"/>
      <c r="EF13" s="30"/>
      <c r="EG13" s="30"/>
      <c r="EH13" s="19"/>
      <c r="EI13" s="19"/>
      <c r="EJ13" s="19"/>
      <c r="EK13" s="19"/>
      <c r="EL13" s="19"/>
      <c r="EM13" s="30"/>
      <c r="EN13" s="30"/>
      <c r="EO13" s="19"/>
      <c r="EP13" s="19"/>
      <c r="EQ13" s="19"/>
      <c r="ER13" s="19"/>
      <c r="ES13" s="19"/>
      <c r="ET13" s="30"/>
      <c r="EU13" s="30"/>
      <c r="EV13" s="19"/>
      <c r="EW13" s="30"/>
      <c r="EX13" s="19"/>
      <c r="EY13" s="7"/>
      <c r="FA13" s="154" t="s">
        <v>65</v>
      </c>
      <c r="FB13" s="147" t="s">
        <v>66</v>
      </c>
      <c r="FC13" s="136"/>
      <c r="FD13" s="135"/>
      <c r="FE13" s="135"/>
      <c r="FF13" s="148"/>
      <c r="FG13" s="135"/>
      <c r="FH13" s="135"/>
      <c r="FI13" s="245" t="s">
        <v>72</v>
      </c>
      <c r="FJ13" s="246"/>
      <c r="FK13" s="149" t="s">
        <v>73</v>
      </c>
      <c r="FL13" s="150"/>
      <c r="FM13" s="150"/>
      <c r="FN13" s="150"/>
      <c r="FO13" s="150"/>
      <c r="FP13" s="150"/>
      <c r="FQ13" s="150"/>
      <c r="FR13" s="151"/>
      <c r="FS13" s="136"/>
      <c r="FT13" s="245" t="s">
        <v>69</v>
      </c>
      <c r="FU13" s="246"/>
      <c r="FV13" s="149" t="s">
        <v>70</v>
      </c>
      <c r="FW13" s="150"/>
      <c r="FX13" s="150"/>
      <c r="FY13" s="150"/>
      <c r="FZ13" s="150"/>
      <c r="GA13" s="150"/>
      <c r="GB13" s="150"/>
      <c r="GC13" s="151"/>
      <c r="GD13" s="135"/>
      <c r="GE13" s="260"/>
      <c r="GF13" s="261"/>
      <c r="GG13" s="149"/>
      <c r="GH13" s="150"/>
      <c r="GI13" s="150"/>
      <c r="GJ13" s="150"/>
      <c r="GK13" s="150"/>
      <c r="GL13" s="150"/>
      <c r="GM13" s="150"/>
      <c r="GN13" s="151"/>
    </row>
    <row r="14" spans="1:196" ht="19.05" customHeight="1" x14ac:dyDescent="0.3">
      <c r="A14" s="127" t="str">
        <f>Ledenlijst!J12</f>
        <v>Loots Ludo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4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28"/>
      <c r="ED14" s="19"/>
      <c r="EE14" s="19"/>
      <c r="EF14" s="19"/>
      <c r="EG14" s="19"/>
      <c r="EH14" s="19"/>
      <c r="EI14" s="19"/>
      <c r="EJ14" s="28"/>
      <c r="EK14" s="19"/>
      <c r="EM14" s="19"/>
      <c r="EN14" s="19"/>
      <c r="EO14" s="35"/>
      <c r="EP14" s="19"/>
      <c r="EQ14" s="28"/>
      <c r="ER14" s="19"/>
      <c r="ES14" s="19"/>
      <c r="ET14" s="19"/>
      <c r="EU14" s="19"/>
      <c r="EV14" s="19"/>
      <c r="EW14" s="30"/>
      <c r="EX14" s="28"/>
      <c r="EY14" s="7"/>
      <c r="FA14" s="12"/>
      <c r="FB14" s="135"/>
      <c r="FC14" s="135"/>
      <c r="FD14" s="135"/>
      <c r="FE14" s="135"/>
      <c r="FF14" s="148"/>
      <c r="FG14" s="135"/>
      <c r="FH14" s="135"/>
      <c r="FI14" s="245" t="s">
        <v>77</v>
      </c>
      <c r="FJ14" s="246"/>
      <c r="FK14" s="149" t="s">
        <v>78</v>
      </c>
      <c r="FL14" s="150"/>
      <c r="FM14" s="150"/>
      <c r="FN14" s="150"/>
      <c r="FO14" s="150"/>
      <c r="FP14" s="150"/>
      <c r="FQ14" s="150"/>
      <c r="FR14" s="151"/>
      <c r="FS14" s="136"/>
      <c r="FT14" s="245" t="s">
        <v>74</v>
      </c>
      <c r="FU14" s="246"/>
      <c r="FV14" s="149" t="s">
        <v>75</v>
      </c>
      <c r="FW14" s="150"/>
      <c r="FX14" s="150"/>
      <c r="FY14" s="150"/>
      <c r="FZ14" s="150"/>
      <c r="GA14" s="150"/>
      <c r="GB14" s="150"/>
      <c r="GC14" s="151"/>
      <c r="GD14" s="135"/>
      <c r="GE14" s="260"/>
      <c r="GF14" s="261"/>
      <c r="GG14" s="149"/>
      <c r="GH14" s="150"/>
      <c r="GI14" s="150"/>
      <c r="GJ14" s="150"/>
      <c r="GK14" s="150"/>
      <c r="GL14" s="150"/>
      <c r="GM14" s="150"/>
      <c r="GN14" s="151"/>
    </row>
    <row r="15" spans="1:196" ht="19.05" customHeight="1" x14ac:dyDescent="0.3">
      <c r="A15" s="127" t="str">
        <f>Ledenlijst!J13</f>
        <v>Mannaerts Jos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4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81"/>
      <c r="DD15" s="19"/>
      <c r="DE15" s="19"/>
      <c r="DF15" s="4"/>
      <c r="DG15" s="4"/>
      <c r="DH15" s="4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3"/>
      <c r="ES15" s="30"/>
      <c r="ET15" s="30"/>
      <c r="EU15" s="30"/>
      <c r="EV15" s="36"/>
      <c r="EW15" s="30"/>
      <c r="EX15" s="30"/>
      <c r="EY15" s="7"/>
      <c r="FA15" s="44" t="s">
        <v>44</v>
      </c>
      <c r="FB15" s="147" t="s">
        <v>76</v>
      </c>
      <c r="FC15" s="135"/>
      <c r="FD15" s="136"/>
      <c r="FE15" s="135"/>
      <c r="FF15" s="135"/>
      <c r="FG15" s="135"/>
      <c r="FH15" s="135"/>
      <c r="FI15" s="245" t="s">
        <v>81</v>
      </c>
      <c r="FJ15" s="246"/>
      <c r="FK15" s="149" t="s">
        <v>82</v>
      </c>
      <c r="FL15" s="150"/>
      <c r="FM15" s="150"/>
      <c r="FN15" s="150"/>
      <c r="FO15" s="150"/>
      <c r="FP15" s="150"/>
      <c r="FQ15" s="150"/>
      <c r="FR15" s="151"/>
      <c r="FS15" s="136"/>
      <c r="FT15" s="245" t="s">
        <v>79</v>
      </c>
      <c r="FU15" s="246"/>
      <c r="FV15" s="149" t="s">
        <v>80</v>
      </c>
      <c r="FW15" s="150"/>
      <c r="FX15" s="150"/>
      <c r="FY15" s="150"/>
      <c r="FZ15" s="150"/>
      <c r="GA15" s="150"/>
      <c r="GB15" s="150"/>
      <c r="GC15" s="151"/>
      <c r="GD15" s="135"/>
      <c r="GE15" s="260"/>
      <c r="GF15" s="261"/>
      <c r="GG15" s="149"/>
      <c r="GH15" s="150"/>
      <c r="GI15" s="150"/>
      <c r="GJ15" s="150"/>
      <c r="GK15" s="150"/>
      <c r="GL15" s="150"/>
      <c r="GM15" s="150"/>
      <c r="GN15" s="151"/>
    </row>
    <row r="16" spans="1:196" ht="19.05" customHeight="1" x14ac:dyDescent="0.3">
      <c r="A16" s="127" t="str">
        <f>Ledenlijst!J14</f>
        <v>Pol Pim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4"/>
      <c r="CE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4"/>
      <c r="DH16" s="4"/>
      <c r="DI16" s="19"/>
      <c r="DJ16" s="19"/>
      <c r="DK16" s="19"/>
      <c r="DL16" s="81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3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7"/>
      <c r="EZ16" s="7"/>
      <c r="FA16" s="135"/>
      <c r="FB16" s="135"/>
      <c r="FC16" s="135"/>
      <c r="FD16" s="135"/>
      <c r="FE16" s="135"/>
      <c r="FF16" s="135"/>
      <c r="FG16" s="135"/>
      <c r="FH16" s="135"/>
      <c r="FI16" s="245" t="s">
        <v>162</v>
      </c>
      <c r="FJ16" s="246"/>
      <c r="FK16" s="149" t="s">
        <v>83</v>
      </c>
      <c r="FL16" s="150"/>
      <c r="FM16" s="150"/>
      <c r="FN16" s="150"/>
      <c r="FO16" s="150"/>
      <c r="FP16" s="150"/>
      <c r="FQ16" s="150"/>
      <c r="FR16" s="151"/>
      <c r="FS16" s="136"/>
      <c r="FT16" s="245" t="s">
        <v>71</v>
      </c>
      <c r="FU16" s="246"/>
      <c r="FV16" s="149" t="s">
        <v>83</v>
      </c>
      <c r="FW16" s="150"/>
      <c r="FX16" s="150"/>
      <c r="FY16" s="150"/>
      <c r="FZ16" s="150"/>
      <c r="GA16" s="150"/>
      <c r="GB16" s="150"/>
      <c r="GC16" s="151"/>
      <c r="GD16" s="135"/>
      <c r="GE16" s="260"/>
      <c r="GF16" s="261"/>
      <c r="GG16" s="149"/>
      <c r="GH16" s="150"/>
      <c r="GI16" s="150"/>
      <c r="GJ16" s="150"/>
      <c r="GK16" s="150"/>
      <c r="GL16" s="150"/>
      <c r="GM16" s="150"/>
      <c r="GN16" s="151"/>
    </row>
    <row r="17" spans="1:214" ht="19.05" customHeight="1" x14ac:dyDescent="0.3">
      <c r="A17" s="127" t="str">
        <f>Ledenlijst!J15</f>
        <v>Slegers Eddie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4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4"/>
      <c r="DG17" s="4"/>
      <c r="DH17" s="4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30"/>
      <c r="DZ17" s="30"/>
      <c r="EA17" s="30"/>
      <c r="EB17" s="30"/>
      <c r="ED17" s="30"/>
      <c r="EE17" s="30"/>
      <c r="EF17" s="33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3"/>
      <c r="ER17" s="30"/>
      <c r="ES17" s="31"/>
      <c r="ET17" s="30"/>
      <c r="EU17" s="30"/>
      <c r="EV17" s="30"/>
      <c r="EW17" s="30"/>
      <c r="EX17" s="30"/>
      <c r="EY17" s="7"/>
      <c r="EZ17" s="7"/>
      <c r="FA17" s="135"/>
      <c r="FB17" s="135"/>
      <c r="FC17" s="135"/>
      <c r="FD17" s="135"/>
      <c r="FE17" s="135"/>
      <c r="FF17" s="135"/>
      <c r="FG17" s="135"/>
      <c r="FH17" s="135"/>
      <c r="FI17" s="245" t="s">
        <v>84</v>
      </c>
      <c r="FJ17" s="246"/>
      <c r="FK17" s="149" t="s">
        <v>85</v>
      </c>
      <c r="FL17" s="150"/>
      <c r="FM17" s="150"/>
      <c r="FN17" s="150"/>
      <c r="FO17" s="150"/>
      <c r="FP17" s="150"/>
      <c r="FQ17" s="150"/>
      <c r="FR17" s="151"/>
      <c r="FS17" s="135"/>
      <c r="FT17" s="245"/>
      <c r="FU17" s="246"/>
      <c r="FV17" s="149"/>
      <c r="FW17" s="150"/>
      <c r="FX17" s="150"/>
      <c r="FY17" s="150"/>
      <c r="FZ17" s="150"/>
      <c r="GA17" s="150"/>
      <c r="GB17" s="150"/>
      <c r="GC17" s="151"/>
      <c r="GD17" s="135"/>
      <c r="GE17" s="260"/>
      <c r="GF17" s="261"/>
      <c r="GG17" s="149"/>
      <c r="GH17" s="150"/>
      <c r="GI17" s="150"/>
      <c r="GJ17" s="150"/>
      <c r="GK17" s="150"/>
      <c r="GL17" s="150"/>
      <c r="GM17" s="150"/>
      <c r="GN17" s="15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</row>
    <row r="18" spans="1:214" ht="19.05" customHeight="1" x14ac:dyDescent="0.3">
      <c r="A18" s="127" t="str">
        <f>Ledenlijst!J16</f>
        <v>Smeets Willy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4"/>
      <c r="CE18" s="19"/>
      <c r="CF18" s="19"/>
      <c r="CG18" s="19"/>
      <c r="CH18" s="19"/>
      <c r="CI18" s="19"/>
      <c r="CJ18" s="19"/>
      <c r="CK18" s="19"/>
      <c r="CL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4"/>
      <c r="DG18" s="4"/>
      <c r="DH18" s="4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3"/>
      <c r="EK18" s="30"/>
      <c r="EL18" s="30"/>
      <c r="EM18" s="30"/>
      <c r="EN18" s="30"/>
      <c r="EO18" s="35"/>
      <c r="EP18" s="30"/>
      <c r="EQ18" s="30"/>
      <c r="ER18" s="38"/>
      <c r="ES18" s="30"/>
      <c r="ET18" s="30"/>
      <c r="EU18" s="30"/>
      <c r="EV18" s="30"/>
      <c r="EW18" s="30"/>
      <c r="EX18" s="28"/>
      <c r="EY18" s="7"/>
      <c r="EZ18" s="12"/>
      <c r="FA18" s="163"/>
      <c r="FB18" s="163"/>
      <c r="FC18" s="163"/>
      <c r="FD18" s="163"/>
      <c r="FE18" s="1"/>
      <c r="FF18" s="1"/>
      <c r="FG18" s="1"/>
      <c r="FH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</row>
    <row r="19" spans="1:214" ht="19.05" customHeight="1" x14ac:dyDescent="0.3">
      <c r="A19" s="127" t="str">
        <f>Ledenlijst!J17</f>
        <v>Steenhuysen Patricia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4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4"/>
      <c r="DG19" s="4"/>
      <c r="DH19" s="4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30"/>
      <c r="DV19" s="30"/>
      <c r="DW19" s="30"/>
      <c r="DX19" s="30"/>
      <c r="DY19" s="19"/>
      <c r="DZ19" s="19"/>
      <c r="EA19" s="30"/>
      <c r="EB19" s="30"/>
      <c r="EC19" s="30"/>
      <c r="ED19" s="30"/>
      <c r="EE19" s="30"/>
      <c r="EF19" s="19"/>
      <c r="EG19" s="19"/>
      <c r="EH19" s="30"/>
      <c r="EI19" s="30"/>
      <c r="EJ19" s="30"/>
      <c r="EK19" s="30"/>
      <c r="EL19" s="30"/>
      <c r="EM19" s="19"/>
      <c r="EN19" s="19"/>
      <c r="EO19" s="30"/>
      <c r="EP19" s="30"/>
      <c r="EQ19" s="30"/>
      <c r="ER19" s="30"/>
      <c r="ES19" s="30"/>
      <c r="ET19" s="19"/>
      <c r="EU19" s="19"/>
      <c r="EV19" s="30"/>
      <c r="EW19" s="30"/>
      <c r="EX19" s="28"/>
      <c r="EY19" s="7"/>
      <c r="EZ19" s="12"/>
      <c r="FA19" s="163"/>
      <c r="FB19" s="163"/>
      <c r="FC19" s="163"/>
      <c r="FD19" s="163"/>
      <c r="FE19" s="1"/>
      <c r="FF19" s="1"/>
      <c r="FG19" s="1"/>
      <c r="FH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</row>
    <row r="20" spans="1:214" ht="19.05" customHeight="1" x14ac:dyDescent="0.3">
      <c r="A20" s="127" t="str">
        <f>Ledenlijst!J18</f>
        <v>Van Broekhoven Harry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4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4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4"/>
      <c r="DG20" s="4"/>
      <c r="DH20" s="4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28"/>
      <c r="EY20" s="7"/>
      <c r="EZ20" s="12"/>
      <c r="FA20" s="163"/>
      <c r="FB20" s="163"/>
      <c r="FC20" s="163"/>
      <c r="FD20" s="163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</row>
    <row r="21" spans="1:214" ht="19.05" customHeight="1" x14ac:dyDescent="0.3">
      <c r="A21" s="127" t="str">
        <f>Ledenlijst!J19</f>
        <v>Van Broekhoven Sofie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5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30"/>
      <c r="EX21" s="28"/>
      <c r="EY21" s="7"/>
      <c r="EZ21" s="12"/>
      <c r="FA21" s="163"/>
      <c r="FB21" s="163"/>
      <c r="FC21" s="163"/>
      <c r="FD21" s="163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</row>
    <row r="22" spans="1:214" ht="19.05" customHeight="1" x14ac:dyDescent="0.3">
      <c r="A22" s="127" t="str">
        <f>Ledenlijst!J20</f>
        <v>Van De Put Jozef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81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30"/>
      <c r="DZ22" s="30"/>
      <c r="EA22" s="19"/>
      <c r="EB22" s="19"/>
      <c r="EC22" s="19"/>
      <c r="ED22" s="19"/>
      <c r="EE22" s="19"/>
      <c r="EF22" s="30"/>
      <c r="EG22" s="30"/>
      <c r="EH22" s="19"/>
      <c r="EI22" s="19"/>
      <c r="EJ22" s="19"/>
      <c r="EK22" s="19"/>
      <c r="EL22" s="19"/>
      <c r="EM22" s="30"/>
      <c r="EN22" s="30"/>
      <c r="EO22" s="19"/>
      <c r="EP22" s="19"/>
      <c r="EQ22" s="19"/>
      <c r="ER22" s="19"/>
      <c r="ES22" s="19"/>
      <c r="ET22" s="30"/>
      <c r="EU22" s="30"/>
      <c r="EV22" s="19"/>
      <c r="EW22" s="30"/>
      <c r="EX22" s="19"/>
      <c r="EY22" s="7"/>
      <c r="EZ22" s="12"/>
      <c r="FA22" s="163"/>
      <c r="FB22" s="163"/>
      <c r="FC22" s="163"/>
      <c r="FD22" s="163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</row>
    <row r="23" spans="1:214" ht="19.05" customHeight="1" x14ac:dyDescent="0.3">
      <c r="A23" s="127" t="str">
        <f>Ledenlijst!J21</f>
        <v>Van Den Bruel Leon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4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4"/>
      <c r="DE23" s="4"/>
      <c r="DF23" s="19"/>
      <c r="DG23" s="19"/>
      <c r="DH23" s="19"/>
      <c r="DI23" s="19"/>
      <c r="DJ23" s="19"/>
      <c r="DK23" s="19"/>
      <c r="DL23" s="81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30"/>
      <c r="DZ23" s="30"/>
      <c r="EA23" s="19"/>
      <c r="EB23" s="19"/>
      <c r="EC23" s="19"/>
      <c r="ED23" s="19"/>
      <c r="EE23" s="19"/>
      <c r="EF23" s="30"/>
      <c r="EG23" s="30"/>
      <c r="EH23" s="19"/>
      <c r="EI23" s="19"/>
      <c r="EJ23" s="19"/>
      <c r="EK23" s="19"/>
      <c r="EL23" s="19"/>
      <c r="EM23" s="30"/>
      <c r="EN23" s="30"/>
      <c r="EO23" s="19"/>
      <c r="EP23" s="19"/>
      <c r="EQ23" s="19"/>
      <c r="ER23" s="19"/>
      <c r="ES23" s="19"/>
      <c r="ET23" s="30"/>
      <c r="EU23" s="30"/>
      <c r="EV23" s="19"/>
      <c r="EW23" s="30"/>
      <c r="EX23" s="19"/>
      <c r="EY23" s="7"/>
      <c r="EZ23" s="12"/>
      <c r="FA23" s="163"/>
      <c r="FB23" s="163"/>
      <c r="FC23" s="163"/>
      <c r="FD23" s="163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</row>
    <row r="24" spans="1:214" ht="19.05" customHeight="1" x14ac:dyDescent="0.3">
      <c r="A24" s="127" t="str">
        <f>Ledenlijst!J22</f>
        <v>Van Engeland Rinus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5"/>
      <c r="CN24" s="4"/>
      <c r="CO24" s="4"/>
      <c r="CP24" s="4"/>
      <c r="CQ24" s="4"/>
      <c r="CR24" s="4"/>
      <c r="CS24" s="4"/>
      <c r="CT24" s="4"/>
      <c r="CU24" s="19"/>
      <c r="CV24" s="4"/>
      <c r="CW24" s="4"/>
      <c r="CX24" s="4"/>
      <c r="CY24" s="4"/>
      <c r="CZ24" s="4"/>
      <c r="DA24" s="4"/>
      <c r="DB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30"/>
      <c r="EX24" s="28"/>
      <c r="EY24" s="7"/>
      <c r="EZ24" s="12"/>
      <c r="FA24" s="163"/>
      <c r="FB24" s="163"/>
      <c r="FC24" s="163"/>
      <c r="FD24" s="163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</row>
    <row r="25" spans="1:214" ht="19.05" customHeight="1" x14ac:dyDescent="0.3">
      <c r="A25" s="127" t="str">
        <f>Ledenlijst!J23</f>
        <v>Van Hout Ludo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19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5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102"/>
      <c r="DV25" s="4"/>
      <c r="DW25" s="4"/>
      <c r="DX25" s="4"/>
      <c r="DY25" s="28"/>
      <c r="DZ25" s="28"/>
      <c r="EA25" s="28"/>
      <c r="EB25" s="103"/>
      <c r="EC25" s="28"/>
      <c r="ED25" s="28"/>
      <c r="EE25" s="28"/>
      <c r="EF25" s="28"/>
      <c r="EG25" s="28"/>
      <c r="EH25" s="28"/>
      <c r="EI25" s="103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30"/>
      <c r="EX25" s="28"/>
      <c r="EY25" s="7"/>
      <c r="EZ25" s="12"/>
      <c r="FA25" s="163"/>
      <c r="FB25" s="163"/>
      <c r="FC25" s="163"/>
      <c r="FD25" s="163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</row>
    <row r="26" spans="1:214" ht="19.05" customHeight="1" x14ac:dyDescent="0.3">
      <c r="A26" s="127" t="str">
        <f>Ledenlijst!J24</f>
        <v>Vandeneynde Jacky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5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30"/>
      <c r="EX26" s="28"/>
      <c r="EY26" s="7"/>
      <c r="EZ26" s="12"/>
      <c r="FA26" s="163"/>
      <c r="FB26" s="163"/>
      <c r="FC26" s="163"/>
      <c r="FD26" s="163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</row>
    <row r="27" spans="1:214" ht="19.05" hidden="1" customHeight="1" x14ac:dyDescent="0.3">
      <c r="A27" s="127" t="str">
        <f>Ledenlijst!J25</f>
        <v>Wouters Guido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5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102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30"/>
      <c r="EX27" s="28"/>
      <c r="EY27" s="7"/>
      <c r="EZ27" s="12"/>
      <c r="FA27" s="163"/>
      <c r="FB27" s="163"/>
      <c r="FC27" s="163"/>
      <c r="FD27" s="163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</row>
    <row r="28" spans="1:214" ht="20.25" hidden="1" customHeight="1" x14ac:dyDescent="0.3">
      <c r="A28" s="12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5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7"/>
      <c r="EZ28" s="12"/>
      <c r="FA28" s="163"/>
      <c r="FB28" s="163"/>
      <c r="FC28" s="163"/>
      <c r="FD28" s="163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</row>
    <row r="29" spans="1:214" ht="20.25" hidden="1" customHeight="1" x14ac:dyDescent="0.3">
      <c r="A29" s="12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5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7"/>
      <c r="EZ29" s="12"/>
      <c r="FA29" s="163"/>
      <c r="FB29" s="163"/>
      <c r="FC29" s="163"/>
      <c r="FD29" s="163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</row>
    <row r="30" spans="1:214" ht="20.25" hidden="1" customHeight="1" x14ac:dyDescent="0.3">
      <c r="A30" s="12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5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7"/>
      <c r="EZ30" s="12"/>
      <c r="FA30" s="163"/>
      <c r="FB30" s="163"/>
      <c r="FC30" s="163"/>
      <c r="FD30" s="163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</row>
    <row r="31" spans="1:214" ht="20.25" hidden="1" customHeight="1" x14ac:dyDescent="0.3">
      <c r="A31" s="12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5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7"/>
      <c r="EZ31" s="12"/>
      <c r="FA31" s="163"/>
      <c r="FB31" s="163"/>
      <c r="FC31" s="163"/>
      <c r="FD31" s="163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</row>
    <row r="32" spans="1:214" ht="15" customHeight="1" x14ac:dyDescent="0.25">
      <c r="A32" s="12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7"/>
      <c r="EZ32" s="12"/>
      <c r="FA32" s="163"/>
      <c r="FB32" s="163"/>
      <c r="FC32" s="163"/>
      <c r="FD32" s="163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</row>
    <row r="33" spans="1:218" ht="17.399999999999999" x14ac:dyDescent="0.3">
      <c r="A33" s="130" t="s">
        <v>87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4"/>
      <c r="DL33" s="4"/>
      <c r="DM33" s="4"/>
      <c r="DN33" s="4"/>
      <c r="DO33" s="4"/>
      <c r="DP33" s="19"/>
      <c r="DQ33" s="19"/>
      <c r="DR33" s="19"/>
      <c r="DS33" s="19"/>
      <c r="DT33" s="19"/>
      <c r="DU33" s="19"/>
      <c r="DV33" s="19"/>
      <c r="DW33" s="19"/>
      <c r="DX33" s="19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7"/>
      <c r="EZ33" s="12"/>
      <c r="FA33" s="163"/>
      <c r="FB33" s="9"/>
      <c r="FC33" s="163"/>
      <c r="FD33" s="163"/>
      <c r="FE33" s="163"/>
      <c r="FF33" s="163"/>
      <c r="FG33" s="163"/>
      <c r="FH33" s="163"/>
      <c r="FI33" s="163"/>
      <c r="FJ33" s="163"/>
      <c r="FK33" s="163"/>
      <c r="FL33" s="163"/>
      <c r="FM33" s="163"/>
      <c r="FN33" s="163"/>
      <c r="FO33" s="163"/>
      <c r="FP33" s="163"/>
      <c r="FQ33" s="163"/>
      <c r="FR33" s="163"/>
      <c r="FS33" s="163"/>
      <c r="FT33" s="163"/>
      <c r="FU33" s="163"/>
      <c r="FV33" s="163"/>
      <c r="FW33" s="163"/>
      <c r="FX33" s="163"/>
      <c r="FY33" s="163"/>
      <c r="FZ33" s="163"/>
      <c r="GA33" s="163"/>
      <c r="GB33" s="163"/>
      <c r="GC33" s="163"/>
      <c r="GD33" s="163"/>
      <c r="GE33" s="163"/>
      <c r="GF33" s="163"/>
      <c r="GG33" s="163"/>
      <c r="GH33" s="163"/>
      <c r="GI33" s="163"/>
      <c r="GJ33" s="163"/>
      <c r="GK33" s="163"/>
      <c r="GL33" s="163"/>
      <c r="GM33" s="163"/>
      <c r="GN33" s="163"/>
      <c r="GO33" s="163"/>
      <c r="GP33" s="163"/>
      <c r="GQ33" s="163"/>
      <c r="GR33" s="163"/>
      <c r="GS33" s="163"/>
      <c r="GT33" s="163"/>
      <c r="GU33" s="163"/>
      <c r="GV33" s="163"/>
      <c r="GW33" s="163"/>
      <c r="GX33" s="163"/>
      <c r="GY33" s="163"/>
      <c r="GZ33" s="163"/>
      <c r="HA33" s="163"/>
      <c r="HB33" s="163"/>
      <c r="HC33" s="163"/>
      <c r="HD33" s="163"/>
      <c r="HE33" s="163"/>
      <c r="HF33" s="163"/>
    </row>
    <row r="34" spans="1:218" ht="17.399999999999999" x14ac:dyDescent="0.3">
      <c r="A34" s="130" t="s">
        <v>88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4"/>
      <c r="DL34" s="4"/>
      <c r="DM34" s="4"/>
      <c r="DN34" s="73"/>
      <c r="DO34" s="4"/>
      <c r="DP34" s="19"/>
      <c r="DQ34" s="19"/>
      <c r="DR34" s="19"/>
      <c r="DS34" s="19"/>
      <c r="DT34" s="19"/>
      <c r="DU34" s="19"/>
      <c r="DV34" s="19"/>
      <c r="DW34" s="19"/>
      <c r="DX34" s="19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7"/>
      <c r="EZ34" s="12"/>
      <c r="FA34" s="163"/>
      <c r="FC34" s="163"/>
      <c r="FD34" s="163"/>
      <c r="FE34" s="163"/>
      <c r="FF34" s="163"/>
      <c r="FG34" s="163"/>
      <c r="FH34" s="163"/>
      <c r="FI34" s="163"/>
      <c r="FJ34" s="163"/>
      <c r="FK34" s="163"/>
      <c r="FL34" s="163"/>
      <c r="FM34" s="163"/>
      <c r="FN34" s="163"/>
      <c r="FO34" s="163"/>
      <c r="FP34" s="163"/>
      <c r="FQ34" s="163"/>
      <c r="FR34" s="163"/>
      <c r="FS34" s="163"/>
      <c r="FT34" s="163"/>
      <c r="FU34" s="163"/>
      <c r="FV34" s="163"/>
      <c r="FW34" s="163"/>
      <c r="FX34" s="163"/>
      <c r="FY34" s="163"/>
      <c r="FZ34" s="163"/>
      <c r="GA34" s="163"/>
      <c r="GB34" s="163"/>
      <c r="GC34" s="163"/>
      <c r="GD34" s="163"/>
      <c r="GE34" s="163"/>
      <c r="GF34" s="163"/>
      <c r="GG34" s="163"/>
      <c r="GH34" s="163"/>
      <c r="GI34" s="163"/>
      <c r="GJ34" s="163"/>
      <c r="GK34" s="163"/>
      <c r="GL34" s="163"/>
      <c r="GM34" s="163"/>
      <c r="GN34" s="163"/>
      <c r="GO34" s="163"/>
      <c r="GP34" s="163"/>
      <c r="GQ34" s="163"/>
      <c r="GR34" s="163"/>
      <c r="GS34" s="163"/>
      <c r="GT34" s="163"/>
      <c r="GU34" s="163"/>
      <c r="GV34" s="163"/>
      <c r="GW34" s="163"/>
      <c r="GX34" s="163"/>
      <c r="GY34" s="163"/>
      <c r="GZ34" s="163"/>
      <c r="HA34" s="163"/>
      <c r="HB34" s="163"/>
      <c r="HC34" s="163"/>
      <c r="HD34" s="163"/>
      <c r="HE34" s="163"/>
      <c r="HF34" s="163"/>
    </row>
    <row r="35" spans="1:218" ht="17.399999999999999" x14ac:dyDescent="0.3">
      <c r="A35" s="131" t="s">
        <v>115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19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3"/>
      <c r="DL35" s="73"/>
      <c r="DM35" s="73"/>
      <c r="DN35" s="73"/>
      <c r="DO35" s="73"/>
      <c r="DP35" s="72"/>
      <c r="DQ35" s="72"/>
      <c r="DR35" s="72"/>
      <c r="DS35" s="72"/>
      <c r="DT35" s="72"/>
      <c r="DU35" s="72"/>
      <c r="DV35" s="72"/>
      <c r="DW35" s="72"/>
      <c r="DX35" s="72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"/>
      <c r="EZ35" s="12"/>
      <c r="FA35" s="163"/>
      <c r="FC35" s="163"/>
      <c r="FD35" s="163"/>
      <c r="FE35" s="163"/>
      <c r="FF35" s="163"/>
      <c r="FG35" s="163"/>
      <c r="FH35" s="163"/>
      <c r="FI35" s="163"/>
      <c r="FJ35" s="163"/>
      <c r="FK35" s="163"/>
      <c r="FL35" s="163"/>
      <c r="FM35" s="163"/>
      <c r="FN35" s="163"/>
      <c r="FO35" s="163"/>
      <c r="FP35" s="163"/>
      <c r="FQ35" s="163"/>
      <c r="FR35" s="163"/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3"/>
      <c r="GE35" s="163"/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3"/>
      <c r="GR35" s="163"/>
      <c r="GS35" s="163"/>
      <c r="GT35" s="163"/>
      <c r="GU35" s="163"/>
      <c r="GV35" s="163"/>
      <c r="GW35" s="163"/>
      <c r="GX35" s="163"/>
      <c r="GY35" s="163"/>
      <c r="GZ35" s="163"/>
      <c r="HA35" s="163"/>
      <c r="HB35" s="163"/>
      <c r="HC35" s="163"/>
      <c r="HD35" s="163"/>
      <c r="HE35" s="163"/>
      <c r="HF35" s="163"/>
    </row>
    <row r="36" spans="1:218" s="187" customFormat="1" ht="18" customHeight="1" x14ac:dyDescent="0.3">
      <c r="A36" s="164" t="s">
        <v>183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</row>
    <row r="37" spans="1:218" s="187" customFormat="1" ht="18" customHeight="1" x14ac:dyDescent="0.3">
      <c r="A37" s="166" t="s">
        <v>184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</row>
    <row r="38" spans="1:218" s="187" customFormat="1" ht="18" customHeight="1" x14ac:dyDescent="0.3">
      <c r="A38" s="164" t="s">
        <v>514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</row>
    <row r="39" spans="1:218" s="187" customFormat="1" ht="18" customHeight="1" x14ac:dyDescent="0.3">
      <c r="A39" s="166" t="s">
        <v>515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6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6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36"/>
      <c r="EZ39" s="136"/>
      <c r="FA39" s="136"/>
      <c r="FB39" s="136"/>
      <c r="FC39" s="136"/>
      <c r="FD39" s="136"/>
      <c r="FE39" s="136"/>
      <c r="FF39" s="136"/>
      <c r="FG39" s="136"/>
      <c r="FH39" s="136"/>
      <c r="FI39" s="136"/>
      <c r="FJ39" s="136"/>
      <c r="FK39" s="136"/>
      <c r="FL39" s="136"/>
      <c r="FM39" s="136"/>
      <c r="FN39" s="136"/>
      <c r="FO39" s="136"/>
      <c r="FP39" s="136"/>
      <c r="FQ39" s="136"/>
      <c r="FR39" s="136"/>
      <c r="FS39" s="136"/>
      <c r="FT39" s="136"/>
      <c r="FU39" s="136"/>
      <c r="FV39" s="136"/>
      <c r="FW39" s="136"/>
      <c r="FX39" s="136"/>
      <c r="FY39" s="136"/>
      <c r="FZ39" s="136"/>
      <c r="GA39" s="136"/>
      <c r="GB39" s="136"/>
      <c r="GC39" s="136"/>
      <c r="GD39" s="136"/>
      <c r="GE39" s="136"/>
      <c r="GF39" s="136"/>
      <c r="GG39" s="136"/>
      <c r="GH39" s="136"/>
      <c r="GI39" s="136"/>
      <c r="GJ39" s="136"/>
      <c r="GK39" s="136"/>
      <c r="GL39" s="136"/>
      <c r="GM39" s="136"/>
      <c r="GN39" s="136"/>
      <c r="GO39" s="136"/>
      <c r="GP39" s="136"/>
      <c r="GQ39" s="136"/>
      <c r="GR39" s="136"/>
      <c r="GS39" s="136"/>
      <c r="GT39" s="136"/>
      <c r="GU39" s="136"/>
      <c r="GV39" s="136"/>
      <c r="GW39" s="136"/>
      <c r="GX39" s="136"/>
      <c r="GY39" s="136"/>
      <c r="GZ39" s="136"/>
      <c r="HA39" s="136"/>
      <c r="HB39" s="136"/>
      <c r="HC39" s="136"/>
      <c r="HD39" s="136"/>
      <c r="HE39" s="136"/>
      <c r="HF39" s="136"/>
    </row>
    <row r="40" spans="1:218" s="187" customFormat="1" ht="18" customHeight="1" x14ac:dyDescent="0.3">
      <c r="A40" s="164" t="s">
        <v>185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8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8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</row>
    <row r="41" spans="1:218" s="187" customFormat="1" ht="18" customHeight="1" x14ac:dyDescent="0.3">
      <c r="A41" s="166" t="s">
        <v>186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</row>
    <row r="42" spans="1:218" s="187" customFormat="1" ht="18" customHeight="1" x14ac:dyDescent="0.3">
      <c r="A42" s="164" t="s">
        <v>340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6"/>
      <c r="CT42" s="186"/>
      <c r="CU42" s="186"/>
      <c r="CV42" s="186"/>
      <c r="CW42" s="186"/>
      <c r="CX42" s="186"/>
      <c r="CY42" s="186"/>
      <c r="CZ42" s="186"/>
      <c r="DA42" s="186"/>
      <c r="DB42" s="186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6"/>
      <c r="EL42" s="186"/>
      <c r="EM42" s="186"/>
      <c r="EN42" s="186"/>
      <c r="EO42" s="186"/>
      <c r="EP42" s="186"/>
      <c r="EQ42" s="186"/>
      <c r="ER42" s="186"/>
      <c r="ES42" s="186"/>
      <c r="ET42" s="186"/>
      <c r="EU42" s="186"/>
      <c r="EV42" s="186"/>
      <c r="EW42" s="186"/>
      <c r="EX42" s="186"/>
      <c r="EY42" s="136"/>
      <c r="EZ42" s="136"/>
      <c r="FA42" s="136"/>
      <c r="FB42" s="136"/>
      <c r="FC42" s="136"/>
      <c r="FD42" s="136"/>
      <c r="FE42" s="136"/>
      <c r="FF42" s="136"/>
      <c r="FG42" s="136"/>
      <c r="FH42" s="136"/>
      <c r="FI42" s="136"/>
      <c r="FJ42" s="136"/>
      <c r="FK42" s="136"/>
      <c r="FL42" s="136"/>
      <c r="FM42" s="136"/>
      <c r="FN42" s="136"/>
      <c r="FO42" s="136"/>
      <c r="FP42" s="136"/>
      <c r="FQ42" s="136"/>
      <c r="FR42" s="136"/>
      <c r="FS42" s="136"/>
      <c r="FT42" s="136"/>
      <c r="FU42" s="136"/>
      <c r="FV42" s="136"/>
      <c r="FW42" s="136"/>
      <c r="FX42" s="136"/>
      <c r="FY42" s="136"/>
      <c r="FZ42" s="136"/>
      <c r="GA42" s="136"/>
      <c r="GB42" s="136"/>
      <c r="GC42" s="136"/>
      <c r="GD42" s="136"/>
      <c r="GE42" s="136"/>
      <c r="GF42" s="136"/>
      <c r="GG42" s="136"/>
      <c r="GH42" s="136"/>
      <c r="GI42" s="136"/>
      <c r="GJ42" s="136"/>
      <c r="GK42" s="136"/>
      <c r="GL42" s="136"/>
      <c r="GM42" s="136"/>
      <c r="GN42" s="136"/>
      <c r="GO42" s="136"/>
      <c r="GP42" s="136"/>
      <c r="GQ42" s="136"/>
      <c r="GR42" s="136"/>
      <c r="GS42" s="136"/>
      <c r="GT42" s="136"/>
      <c r="GU42" s="136"/>
      <c r="GV42" s="136"/>
      <c r="GW42" s="136"/>
      <c r="GX42" s="136"/>
      <c r="GY42" s="136"/>
      <c r="GZ42" s="136"/>
      <c r="HA42" s="136"/>
      <c r="HB42" s="136"/>
      <c r="HC42" s="136"/>
      <c r="HD42" s="136"/>
      <c r="HE42" s="136"/>
      <c r="HF42" s="136"/>
    </row>
    <row r="43" spans="1:218" s="187" customFormat="1" ht="18" customHeight="1" x14ac:dyDescent="0.3">
      <c r="A43" s="166" t="s">
        <v>187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  <c r="DB43" s="188"/>
      <c r="DC43" s="188"/>
      <c r="DD43" s="188"/>
      <c r="DE43" s="188"/>
      <c r="DF43" s="188"/>
      <c r="DG43" s="188"/>
      <c r="DH43" s="188"/>
      <c r="DI43" s="188"/>
      <c r="DJ43" s="188"/>
      <c r="DK43" s="188"/>
      <c r="DL43" s="188"/>
      <c r="DM43" s="188"/>
      <c r="DN43" s="188"/>
      <c r="DO43" s="188"/>
      <c r="DP43" s="188"/>
      <c r="DQ43" s="188"/>
      <c r="DR43" s="188"/>
      <c r="DS43" s="188"/>
      <c r="DT43" s="188"/>
      <c r="DU43" s="188"/>
      <c r="DV43" s="188"/>
      <c r="DW43" s="188"/>
      <c r="DX43" s="188"/>
      <c r="DY43" s="188"/>
      <c r="DZ43" s="188"/>
      <c r="EA43" s="188"/>
      <c r="EB43" s="188"/>
      <c r="EC43" s="188"/>
      <c r="ED43" s="188"/>
      <c r="EE43" s="188"/>
      <c r="EF43" s="188"/>
      <c r="EG43" s="188"/>
      <c r="EH43" s="188"/>
      <c r="EI43" s="188"/>
      <c r="EJ43" s="188"/>
      <c r="EK43" s="188"/>
      <c r="EL43" s="188"/>
      <c r="EM43" s="188"/>
      <c r="EN43" s="188"/>
      <c r="EO43" s="188"/>
      <c r="EP43" s="188"/>
      <c r="EQ43" s="188"/>
      <c r="ER43" s="188"/>
      <c r="ES43" s="188"/>
      <c r="ET43" s="188"/>
      <c r="EU43" s="188"/>
      <c r="EV43" s="188"/>
      <c r="EW43" s="188"/>
      <c r="EX43" s="188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</row>
    <row r="44" spans="1:218" s="187" customFormat="1" ht="18" customHeight="1" x14ac:dyDescent="0.3">
      <c r="A44" s="164" t="s">
        <v>188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186"/>
      <c r="CQ44" s="186"/>
      <c r="CR44" s="186"/>
      <c r="CS44" s="186"/>
      <c r="CT44" s="186"/>
      <c r="CU44" s="186"/>
      <c r="CV44" s="186"/>
      <c r="CW44" s="186"/>
      <c r="CX44" s="186"/>
      <c r="CY44" s="186"/>
      <c r="CZ44" s="186"/>
      <c r="DA44" s="186"/>
      <c r="DB44" s="186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86"/>
      <c r="DV44" s="186"/>
      <c r="DW44" s="186"/>
      <c r="DX44" s="186"/>
      <c r="DY44" s="186"/>
      <c r="DZ44" s="186"/>
      <c r="EA44" s="186"/>
      <c r="EB44" s="186"/>
      <c r="EC44" s="186"/>
      <c r="ED44" s="186"/>
      <c r="EE44" s="186"/>
      <c r="EF44" s="186"/>
      <c r="EG44" s="186"/>
      <c r="EH44" s="186"/>
      <c r="EI44" s="18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6"/>
      <c r="ET44" s="186"/>
      <c r="EU44" s="186"/>
      <c r="EV44" s="186"/>
      <c r="EW44" s="186"/>
      <c r="EX44" s="18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</row>
    <row r="45" spans="1:218" s="187" customFormat="1" ht="16.2" customHeight="1" x14ac:dyDescent="0.3">
      <c r="A45" s="166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</row>
    <row r="46" spans="1:218" ht="32.4" customHeight="1" x14ac:dyDescent="0.4">
      <c r="A46" s="250">
        <f>+A1+153</f>
        <v>46388</v>
      </c>
      <c r="B46" s="247">
        <f>A46</f>
        <v>46388</v>
      </c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155"/>
      <c r="AE46" s="248">
        <f>B46+31</f>
        <v>46419</v>
      </c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9"/>
      <c r="BH46" s="263"/>
      <c r="BI46" s="263"/>
      <c r="BJ46" s="247">
        <f>AE46+30</f>
        <v>46449</v>
      </c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9"/>
      <c r="CN46" s="247">
        <f>BJ46+31</f>
        <v>46480</v>
      </c>
      <c r="CO46" s="248"/>
      <c r="CP46" s="248"/>
      <c r="CQ46" s="248"/>
      <c r="CR46" s="248"/>
      <c r="CS46" s="248"/>
      <c r="CT46" s="248"/>
      <c r="CU46" s="248"/>
      <c r="CV46" s="248"/>
      <c r="CW46" s="248"/>
      <c r="CX46" s="248"/>
      <c r="CY46" s="248"/>
      <c r="CZ46" s="248"/>
      <c r="DA46" s="248"/>
      <c r="DB46" s="248"/>
      <c r="DC46" s="248"/>
      <c r="DD46" s="248"/>
      <c r="DE46" s="248"/>
      <c r="DF46" s="248"/>
      <c r="DG46" s="248"/>
      <c r="DH46" s="248"/>
      <c r="DI46" s="248"/>
      <c r="DJ46" s="248"/>
      <c r="DK46" s="248"/>
      <c r="DL46" s="248"/>
      <c r="DM46" s="248"/>
      <c r="DN46" s="248"/>
      <c r="DO46" s="248"/>
      <c r="DP46" s="248"/>
      <c r="DQ46" s="248"/>
      <c r="DR46" s="249"/>
      <c r="DS46" s="247">
        <f>CN46+31</f>
        <v>46511</v>
      </c>
      <c r="DT46" s="248"/>
      <c r="DU46" s="248"/>
      <c r="DV46" s="248"/>
      <c r="DW46" s="248"/>
      <c r="DX46" s="248"/>
      <c r="DY46" s="248"/>
      <c r="DZ46" s="248"/>
      <c r="EA46" s="248"/>
      <c r="EB46" s="248"/>
      <c r="EC46" s="248"/>
      <c r="ED46" s="248"/>
      <c r="EE46" s="248"/>
      <c r="EF46" s="248"/>
      <c r="EG46" s="248"/>
      <c r="EH46" s="248"/>
      <c r="EI46" s="248"/>
      <c r="EJ46" s="248"/>
      <c r="EK46" s="248"/>
      <c r="EL46" s="248"/>
      <c r="EM46" s="248"/>
      <c r="EN46" s="248"/>
      <c r="EO46" s="248"/>
      <c r="EP46" s="248"/>
      <c r="EQ46" s="248"/>
      <c r="ER46" s="248"/>
      <c r="ES46" s="248"/>
      <c r="ET46" s="248"/>
      <c r="EU46" s="248"/>
      <c r="EV46" s="249"/>
      <c r="EW46" s="199">
        <f>DS45+30</f>
        <v>30</v>
      </c>
      <c r="EX46" s="200"/>
      <c r="EY46" s="200"/>
      <c r="EZ46" s="200"/>
      <c r="FA46" s="200"/>
      <c r="FB46" s="200"/>
      <c r="FC46" s="200"/>
      <c r="FD46" s="200"/>
      <c r="FE46" s="200"/>
      <c r="FF46" s="200"/>
      <c r="FG46" s="200"/>
      <c r="FH46" s="200"/>
      <c r="FI46" s="200"/>
      <c r="FJ46" s="200" t="s">
        <v>374</v>
      </c>
      <c r="FK46" s="200"/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198"/>
      <c r="GB46" s="247">
        <f>EW46+31</f>
        <v>61</v>
      </c>
      <c r="GC46" s="248"/>
      <c r="GD46" s="248"/>
      <c r="GE46" s="248"/>
      <c r="GF46" s="248"/>
      <c r="GG46" s="248"/>
      <c r="GH46" s="248"/>
      <c r="GI46" s="248"/>
      <c r="GJ46" s="248"/>
      <c r="GK46" s="248"/>
      <c r="GL46" s="248"/>
      <c r="GM46" s="248"/>
      <c r="GN46" s="248"/>
      <c r="GO46" s="248"/>
      <c r="GP46" s="248"/>
      <c r="GQ46" s="248"/>
      <c r="GR46" s="248"/>
      <c r="GS46" s="248"/>
      <c r="GT46" s="248"/>
      <c r="GU46" s="248"/>
      <c r="GV46" s="248"/>
      <c r="GW46" s="248"/>
      <c r="GX46" s="248"/>
      <c r="GY46" s="248"/>
      <c r="GZ46" s="248"/>
      <c r="HA46" s="248"/>
      <c r="HB46" s="248"/>
      <c r="HC46" s="248"/>
      <c r="HD46" s="248"/>
      <c r="HE46" s="249"/>
      <c r="HF46" s="155"/>
    </row>
    <row r="47" spans="1:218" s="161" customFormat="1" ht="20.100000000000001" customHeight="1" x14ac:dyDescent="0.3">
      <c r="A47" s="251"/>
      <c r="B47" s="159" t="str">
        <f>VLOOKUP(WEEKDAY(B48,2),Data!$K$2:$L$8,2,0)</f>
        <v>vr</v>
      </c>
      <c r="C47" s="159" t="str">
        <f>VLOOKUP(WEEKDAY(C48,2),Data!$K$2:$L$8,2,0)</f>
        <v>za</v>
      </c>
      <c r="D47" s="159" t="str">
        <f>VLOOKUP(WEEKDAY(D48,2),Data!$K$2:$L$8,2,0)</f>
        <v>zo</v>
      </c>
      <c r="E47" s="159" t="str">
        <f>VLOOKUP(WEEKDAY(E48,2),Data!$K$2:$L$8,2,0)</f>
        <v>ma</v>
      </c>
      <c r="F47" s="159" t="str">
        <f>VLOOKUP(WEEKDAY(F48,2),Data!$K$2:$L$8,2,0)</f>
        <v>di</v>
      </c>
      <c r="G47" s="159" t="str">
        <f>VLOOKUP(WEEKDAY(G48,2),Data!$K$2:$L$8,2,0)</f>
        <v>wo</v>
      </c>
      <c r="H47" s="159" t="str">
        <f>VLOOKUP(WEEKDAY(H48,2),Data!$K$2:$L$8,2,0)</f>
        <v>do</v>
      </c>
      <c r="I47" s="159" t="str">
        <f>VLOOKUP(WEEKDAY(I48,2),Data!$K$2:$L$8,2,0)</f>
        <v>vr</v>
      </c>
      <c r="J47" s="159" t="str">
        <f>VLOOKUP(WEEKDAY(J48,2),Data!$K$2:$L$8,2,0)</f>
        <v>za</v>
      </c>
      <c r="K47" s="159" t="str">
        <f>VLOOKUP(WEEKDAY(K48,2),Data!$K$2:$L$8,2,0)</f>
        <v>zo</v>
      </c>
      <c r="L47" s="159" t="str">
        <f>VLOOKUP(WEEKDAY(L48,2),Data!$K$2:$L$8,2,0)</f>
        <v>ma</v>
      </c>
      <c r="M47" s="159" t="str">
        <f>VLOOKUP(WEEKDAY(M48,2),Data!$K$2:$L$8,2,0)</f>
        <v>di</v>
      </c>
      <c r="N47" s="159" t="str">
        <f>VLOOKUP(WEEKDAY(N48,2),Data!$K$2:$L$8,2,0)</f>
        <v>wo</v>
      </c>
      <c r="O47" s="159" t="str">
        <f>VLOOKUP(WEEKDAY(O48,2),Data!$K$2:$L$8,2,0)</f>
        <v>do</v>
      </c>
      <c r="P47" s="159" t="str">
        <f>VLOOKUP(WEEKDAY(P48,2),Data!$K$2:$L$8,2,0)</f>
        <v>vr</v>
      </c>
      <c r="Q47" s="159" t="str">
        <f>VLOOKUP(WEEKDAY(Q48,2),Data!$K$2:$L$8,2,0)</f>
        <v>za</v>
      </c>
      <c r="R47" s="159" t="str">
        <f>VLOOKUP(WEEKDAY(R48,2),Data!$K$2:$L$8,2,0)</f>
        <v>zo</v>
      </c>
      <c r="S47" s="159" t="str">
        <f>VLOOKUP(WEEKDAY(S48,2),Data!$K$2:$L$8,2,0)</f>
        <v>ma</v>
      </c>
      <c r="T47" s="159" t="str">
        <f>VLOOKUP(WEEKDAY(T48,2),Data!$K$2:$L$8,2,0)</f>
        <v>di</v>
      </c>
      <c r="U47" s="159" t="str">
        <f>VLOOKUP(WEEKDAY(U48,2),Data!$K$2:$L$8,2,0)</f>
        <v>wo</v>
      </c>
      <c r="V47" s="159" t="str">
        <f>VLOOKUP(WEEKDAY(V48,2),Data!$K$2:$L$8,2,0)</f>
        <v>do</v>
      </c>
      <c r="W47" s="159" t="str">
        <f>VLOOKUP(WEEKDAY(W48,2),Data!$K$2:$L$8,2,0)</f>
        <v>vr</v>
      </c>
      <c r="X47" s="159" t="str">
        <f>VLOOKUP(WEEKDAY(X48,2),Data!$K$2:$L$8,2,0)</f>
        <v>za</v>
      </c>
      <c r="Y47" s="159" t="str">
        <f>VLOOKUP(WEEKDAY(Y48,2),Data!$K$2:$L$8,2,0)</f>
        <v>zo</v>
      </c>
      <c r="Z47" s="159" t="str">
        <f>VLOOKUP(WEEKDAY(Z48,2),Data!$K$2:$L$8,2,0)</f>
        <v>ma</v>
      </c>
      <c r="AA47" s="159" t="str">
        <f>VLOOKUP(WEEKDAY(AA48,2),Data!$K$2:$L$8,2,0)</f>
        <v>di</v>
      </c>
      <c r="AB47" s="159" t="str">
        <f>VLOOKUP(WEEKDAY(AB48,2),Data!$K$2:$L$8,2,0)</f>
        <v>wo</v>
      </c>
      <c r="AC47" s="159" t="str">
        <f>VLOOKUP(WEEKDAY(AC48,2),Data!$K$2:$L$8,2,0)</f>
        <v>do</v>
      </c>
      <c r="AD47" s="159" t="str">
        <f>VLOOKUP(WEEKDAY(AD48,2),Data!$K$2:$L$8,2,0)</f>
        <v>vr</v>
      </c>
      <c r="AE47" s="159" t="str">
        <f>VLOOKUP(WEEKDAY(AE48,2),Data!$K$2:$L$8,2,0)</f>
        <v>za</v>
      </c>
      <c r="AF47" s="159" t="str">
        <f>VLOOKUP(WEEKDAY(AF48,2),Data!$K$2:$L$8,2,0)</f>
        <v>zo</v>
      </c>
      <c r="AG47" s="159" t="str">
        <f>VLOOKUP(WEEKDAY(AG48,2),Data!$K$2:$L$8,2,0)</f>
        <v>ma</v>
      </c>
      <c r="AH47" s="159" t="str">
        <f>VLOOKUP(WEEKDAY(AH48,2),Data!$K$2:$L$8,2,0)</f>
        <v>di</v>
      </c>
      <c r="AI47" s="159" t="str">
        <f>VLOOKUP(WEEKDAY(AI48,2),Data!$K$2:$L$8,2,0)</f>
        <v>wo</v>
      </c>
      <c r="AJ47" s="159" t="str">
        <f>VLOOKUP(WEEKDAY(AJ48,2),Data!$K$2:$L$8,2,0)</f>
        <v>do</v>
      </c>
      <c r="AK47" s="159" t="str">
        <f>VLOOKUP(WEEKDAY(AK48,2),Data!$K$2:$L$8,2,0)</f>
        <v>vr</v>
      </c>
      <c r="AL47" s="159" t="str">
        <f>VLOOKUP(WEEKDAY(AL48,2),Data!$K$2:$L$8,2,0)</f>
        <v>za</v>
      </c>
      <c r="AM47" s="159" t="str">
        <f>VLOOKUP(WEEKDAY(AM48,2),Data!$K$2:$L$8,2,0)</f>
        <v>zo</v>
      </c>
      <c r="AN47" s="159" t="str">
        <f>VLOOKUP(WEEKDAY(AN48,2),Data!$K$2:$L$8,2,0)</f>
        <v>ma</v>
      </c>
      <c r="AO47" s="159" t="str">
        <f>VLOOKUP(WEEKDAY(AO48,2),Data!$K$2:$L$8,2,0)</f>
        <v>di</v>
      </c>
      <c r="AP47" s="159" t="str">
        <f>VLOOKUP(WEEKDAY(AP48,2),Data!$K$2:$L$8,2,0)</f>
        <v>wo</v>
      </c>
      <c r="AQ47" s="159" t="str">
        <f>VLOOKUP(WEEKDAY(AQ48,2),Data!$K$2:$L$8,2,0)</f>
        <v>do</v>
      </c>
      <c r="AR47" s="159" t="str">
        <f>VLOOKUP(WEEKDAY(AR48,2),Data!$K$2:$L$8,2,0)</f>
        <v>vr</v>
      </c>
      <c r="AS47" s="159" t="str">
        <f>VLOOKUP(WEEKDAY(AS48,2),Data!$K$2:$L$8,2,0)</f>
        <v>za</v>
      </c>
      <c r="AT47" s="159" t="str">
        <f>VLOOKUP(WEEKDAY(AT48,2),Data!$K$2:$L$8,2,0)</f>
        <v>zo</v>
      </c>
      <c r="AU47" s="159" t="str">
        <f>VLOOKUP(WEEKDAY(AU48,2),Data!$K$2:$L$8,2,0)</f>
        <v>ma</v>
      </c>
      <c r="AV47" s="159" t="str">
        <f>VLOOKUP(WEEKDAY(AV48,2),Data!$K$2:$L$8,2,0)</f>
        <v>di</v>
      </c>
      <c r="AW47" s="159" t="str">
        <f>VLOOKUP(WEEKDAY(AW48,2),Data!$K$2:$L$8,2,0)</f>
        <v>wo</v>
      </c>
      <c r="AX47" s="159" t="str">
        <f>VLOOKUP(WEEKDAY(AX48,2),Data!$K$2:$L$8,2,0)</f>
        <v>do</v>
      </c>
      <c r="AY47" s="159" t="str">
        <f>VLOOKUP(WEEKDAY(AY48,2),Data!$K$2:$L$8,2,0)</f>
        <v>vr</v>
      </c>
      <c r="AZ47" s="159" t="str">
        <f>VLOOKUP(WEEKDAY(AZ48,2),Data!$K$2:$L$8,2,0)</f>
        <v>za</v>
      </c>
      <c r="BA47" s="159" t="str">
        <f>VLOOKUP(WEEKDAY(BA48,2),Data!$K$2:$L$8,2,0)</f>
        <v>zo</v>
      </c>
      <c r="BB47" s="159" t="str">
        <f>VLOOKUP(WEEKDAY(BB48,2),Data!$K$2:$L$8,2,0)</f>
        <v>ma</v>
      </c>
      <c r="BC47" s="159" t="str">
        <f>VLOOKUP(WEEKDAY(BC48,2),Data!$K$2:$L$8,2,0)</f>
        <v>di</v>
      </c>
      <c r="BD47" s="159" t="str">
        <f>VLOOKUP(WEEKDAY(BD48,2),Data!$K$2:$L$8,2,0)</f>
        <v>wo</v>
      </c>
      <c r="BE47" s="159" t="str">
        <f>VLOOKUP(WEEKDAY(BE48,2),Data!$K$2:$L$8,2,0)</f>
        <v>do</v>
      </c>
      <c r="BF47" s="159" t="str">
        <f>VLOOKUP(WEEKDAY(BF48,2),Data!$K$2:$L$8,2,0)</f>
        <v>vr</v>
      </c>
      <c r="BG47" s="159" t="str">
        <f>VLOOKUP(WEEKDAY(BG48,2),Data!$K$2:$L$8,2,0)</f>
        <v>za</v>
      </c>
      <c r="BH47" s="159" t="str">
        <f>VLOOKUP(WEEKDAY(BH48,2),Data!$K$2:$L$8,2,0)</f>
        <v>zo</v>
      </c>
      <c r="BI47" s="159" t="str">
        <f>VLOOKUP(WEEKDAY(BI48,2),Data!$K$2:$L$8,2,0)</f>
        <v>ma</v>
      </c>
      <c r="BJ47" s="159" t="str">
        <f>VLOOKUP(WEEKDAY(BJ48,2),Data!$K$2:$L$8,2,0)</f>
        <v>di</v>
      </c>
      <c r="BK47" s="159" t="str">
        <f>VLOOKUP(WEEKDAY(BK48,2),Data!$K$2:$L$8,2,0)</f>
        <v>wo</v>
      </c>
      <c r="BL47" s="159" t="str">
        <f>VLOOKUP(WEEKDAY(BL48,2),Data!$K$2:$L$8,2,0)</f>
        <v>do</v>
      </c>
      <c r="BM47" s="159" t="str">
        <f>VLOOKUP(WEEKDAY(BM48,2),Data!$K$2:$L$8,2,0)</f>
        <v>vr</v>
      </c>
      <c r="BN47" s="159" t="str">
        <f>VLOOKUP(WEEKDAY(BN48,2),Data!$K$2:$L$8,2,0)</f>
        <v>za</v>
      </c>
      <c r="BO47" s="159" t="str">
        <f>VLOOKUP(WEEKDAY(BO48,2),Data!$K$2:$L$8,2,0)</f>
        <v>zo</v>
      </c>
      <c r="BP47" s="159" t="str">
        <f>VLOOKUP(WEEKDAY(BP48,2),Data!$K$2:$L$8,2,0)</f>
        <v>ma</v>
      </c>
      <c r="BQ47" s="159" t="str">
        <f>VLOOKUP(WEEKDAY(BQ48,2),Data!$K$2:$L$8,2,0)</f>
        <v>di</v>
      </c>
      <c r="BR47" s="159" t="str">
        <f>VLOOKUP(WEEKDAY(BR48,2),Data!$K$2:$L$8,2,0)</f>
        <v>wo</v>
      </c>
      <c r="BS47" s="159" t="str">
        <f>VLOOKUP(WEEKDAY(BS48,2),Data!$K$2:$L$8,2,0)</f>
        <v>do</v>
      </c>
      <c r="BT47" s="159" t="str">
        <f>VLOOKUP(WEEKDAY(BT48,2),Data!$K$2:$L$8,2,0)</f>
        <v>vr</v>
      </c>
      <c r="BU47" s="159" t="str">
        <f>VLOOKUP(WEEKDAY(BU48,2),Data!$K$2:$L$8,2,0)</f>
        <v>za</v>
      </c>
      <c r="BV47" s="159" t="str">
        <f>VLOOKUP(WEEKDAY(BV48,2),Data!$K$2:$L$8,2,0)</f>
        <v>zo</v>
      </c>
      <c r="BW47" s="159" t="str">
        <f>VLOOKUP(WEEKDAY(BW48,2),Data!$K$2:$L$8,2,0)</f>
        <v>ma</v>
      </c>
      <c r="BX47" s="159" t="str">
        <f>VLOOKUP(WEEKDAY(BX48,2),Data!$K$2:$L$8,2,0)</f>
        <v>di</v>
      </c>
      <c r="BY47" s="159" t="str">
        <f>VLOOKUP(WEEKDAY(BY48,2),Data!$K$2:$L$8,2,0)</f>
        <v>wo</v>
      </c>
      <c r="BZ47" s="159" t="str">
        <f>VLOOKUP(WEEKDAY(BZ48,2),Data!$K$2:$L$8,2,0)</f>
        <v>do</v>
      </c>
      <c r="CA47" s="159" t="str">
        <f>VLOOKUP(WEEKDAY(CA48,2),Data!$K$2:$L$8,2,0)</f>
        <v>vr</v>
      </c>
      <c r="CB47" s="159" t="str">
        <f>VLOOKUP(WEEKDAY(CB48,2),Data!$K$2:$L$8,2,0)</f>
        <v>za</v>
      </c>
      <c r="CC47" s="159" t="str">
        <f>VLOOKUP(WEEKDAY(CC48,2),Data!$K$2:$L$8,2,0)</f>
        <v>zo</v>
      </c>
      <c r="CD47" s="159" t="str">
        <f>VLOOKUP(WEEKDAY(CD48,2),Data!$K$2:$L$8,2,0)</f>
        <v>ma</v>
      </c>
      <c r="CE47" s="159" t="str">
        <f>VLOOKUP(WEEKDAY(CE48,2),Data!$K$2:$L$8,2,0)</f>
        <v>di</v>
      </c>
      <c r="CF47" s="159" t="str">
        <f>VLOOKUP(WEEKDAY(CF48,2),Data!$K$2:$L$8,2,0)</f>
        <v>wo</v>
      </c>
      <c r="CG47" s="159" t="str">
        <f>VLOOKUP(WEEKDAY(CG48,2),Data!$K$2:$L$8,2,0)</f>
        <v>do</v>
      </c>
      <c r="CH47" s="159" t="str">
        <f>VLOOKUP(WEEKDAY(CH48,2),Data!$K$2:$L$8,2,0)</f>
        <v>vr</v>
      </c>
      <c r="CI47" s="159" t="str">
        <f>VLOOKUP(WEEKDAY(CI48,2),Data!$K$2:$L$8,2,0)</f>
        <v>za</v>
      </c>
      <c r="CJ47" s="159" t="str">
        <f>VLOOKUP(WEEKDAY(CJ48,2),Data!$K$2:$L$8,2,0)</f>
        <v>zo</v>
      </c>
      <c r="CK47" s="159" t="str">
        <f>VLOOKUP(WEEKDAY(CK48,2),Data!$K$2:$L$8,2,0)</f>
        <v>ma</v>
      </c>
      <c r="CL47" s="159" t="str">
        <f>VLOOKUP(WEEKDAY(CL48,2),Data!$K$2:$L$8,2,0)</f>
        <v>di</v>
      </c>
      <c r="CM47" s="159" t="str">
        <f>VLOOKUP(WEEKDAY(CM48,2),Data!$K$2:$L$8,2,0)</f>
        <v>wo</v>
      </c>
      <c r="CN47" s="159" t="str">
        <f>VLOOKUP(WEEKDAY(CN48,2),Data!$K$2:$L$8,2,0)</f>
        <v>do</v>
      </c>
      <c r="CO47" s="159" t="str">
        <f>VLOOKUP(WEEKDAY(CO48,2),Data!$K$2:$L$8,2,0)</f>
        <v>vr</v>
      </c>
      <c r="CP47" s="159" t="str">
        <f>VLOOKUP(WEEKDAY(CP48,2),Data!$K$2:$L$8,2,0)</f>
        <v>za</v>
      </c>
      <c r="CQ47" s="159" t="str">
        <f>VLOOKUP(WEEKDAY(CQ48,2),Data!$K$2:$L$8,2,0)</f>
        <v>zo</v>
      </c>
      <c r="CR47" s="159" t="str">
        <f>VLOOKUP(WEEKDAY(CR48,2),Data!$K$2:$L$8,2,0)</f>
        <v>ma</v>
      </c>
      <c r="CS47" s="159" t="str">
        <f>VLOOKUP(WEEKDAY(CS48,2),Data!$K$2:$L$8,2,0)</f>
        <v>di</v>
      </c>
      <c r="CT47" s="159" t="str">
        <f>VLOOKUP(WEEKDAY(CT48,2),Data!$K$2:$L$8,2,0)</f>
        <v>wo</v>
      </c>
      <c r="CU47" s="159" t="str">
        <f>VLOOKUP(WEEKDAY(CU48,2),Data!$K$2:$L$8,2,0)</f>
        <v>do</v>
      </c>
      <c r="CV47" s="159" t="str">
        <f>VLOOKUP(WEEKDAY(CV48,2),Data!$K$2:$L$8,2,0)</f>
        <v>vr</v>
      </c>
      <c r="CW47" s="159" t="str">
        <f>VLOOKUP(WEEKDAY(CW48,2),Data!$K$2:$L$8,2,0)</f>
        <v>za</v>
      </c>
      <c r="CX47" s="159" t="str">
        <f>VLOOKUP(WEEKDAY(CX48,2),Data!$K$2:$L$8,2,0)</f>
        <v>zo</v>
      </c>
      <c r="CY47" s="159" t="str">
        <f>VLOOKUP(WEEKDAY(CY48,2),Data!$K$2:$L$8,2,0)</f>
        <v>ma</v>
      </c>
      <c r="CZ47" s="159" t="str">
        <f>VLOOKUP(WEEKDAY(CZ48,2),Data!$K$2:$L$8,2,0)</f>
        <v>di</v>
      </c>
      <c r="DA47" s="159" t="str">
        <f>VLOOKUP(WEEKDAY(DA48,2),Data!$K$2:$L$8,2,0)</f>
        <v>wo</v>
      </c>
      <c r="DB47" s="159" t="str">
        <f>VLOOKUP(WEEKDAY(DB48,2),Data!$K$2:$L$8,2,0)</f>
        <v>do</v>
      </c>
      <c r="DC47" s="159" t="str">
        <f>VLOOKUP(WEEKDAY(DC48,2),Data!$K$2:$L$8,2,0)</f>
        <v>vr</v>
      </c>
      <c r="DD47" s="159" t="str">
        <f>VLOOKUP(WEEKDAY(DD48,2),Data!$K$2:$L$8,2,0)</f>
        <v>za</v>
      </c>
      <c r="DE47" s="159" t="str">
        <f>VLOOKUP(WEEKDAY(DE48,2),Data!$K$2:$L$8,2,0)</f>
        <v>zo</v>
      </c>
      <c r="DF47" s="159" t="str">
        <f>VLOOKUP(WEEKDAY(DF48,2),Data!$K$2:$L$8,2,0)</f>
        <v>ma</v>
      </c>
      <c r="DG47" s="159" t="str">
        <f>VLOOKUP(WEEKDAY(DG48,2),Data!$K$2:$L$8,2,0)</f>
        <v>di</v>
      </c>
      <c r="DH47" s="159" t="str">
        <f>VLOOKUP(WEEKDAY(DH48,2),Data!$K$2:$L$8,2,0)</f>
        <v>wo</v>
      </c>
      <c r="DI47" s="159" t="str">
        <f>VLOOKUP(WEEKDAY(DI48,2),Data!$K$2:$L$8,2,0)</f>
        <v>do</v>
      </c>
      <c r="DJ47" s="159" t="str">
        <f>VLOOKUP(WEEKDAY(DJ48,2),Data!$K$2:$L$8,2,0)</f>
        <v>vr</v>
      </c>
      <c r="DK47" s="159" t="str">
        <f>VLOOKUP(WEEKDAY(DK48,2),Data!$K$2:$L$8,2,0)</f>
        <v>za</v>
      </c>
      <c r="DL47" s="159" t="str">
        <f>VLOOKUP(WEEKDAY(DL48,2),Data!$K$2:$L$8,2,0)</f>
        <v>zo</v>
      </c>
      <c r="DM47" s="159" t="str">
        <f>VLOOKUP(WEEKDAY(DM48,2),Data!$K$2:$L$8,2,0)</f>
        <v>ma</v>
      </c>
      <c r="DN47" s="159" t="str">
        <f>VLOOKUP(WEEKDAY(DN48,2),Data!$K$2:$L$8,2,0)</f>
        <v>di</v>
      </c>
      <c r="DO47" s="159" t="str">
        <f>VLOOKUP(WEEKDAY(DO48,2),Data!$K$2:$L$8,2,0)</f>
        <v>wo</v>
      </c>
      <c r="DP47" s="159" t="str">
        <f>VLOOKUP(WEEKDAY(DP48,2),Data!$K$2:$L$8,2,0)</f>
        <v>do</v>
      </c>
      <c r="DQ47" s="159" t="str">
        <f>VLOOKUP(WEEKDAY(DQ48,2),Data!$K$2:$L$8,2,0)</f>
        <v>vr</v>
      </c>
      <c r="DR47" s="159" t="str">
        <f>VLOOKUP(WEEKDAY(DR48,2),Data!$K$2:$L$8,2,0)</f>
        <v>za</v>
      </c>
      <c r="DS47" s="159" t="str">
        <f>VLOOKUP(WEEKDAY(DS48,2),Data!$K$2:$L$8,2,0)</f>
        <v>zo</v>
      </c>
      <c r="DT47" s="159" t="str">
        <f>VLOOKUP(WEEKDAY(DT48,2),Data!$K$2:$L$8,2,0)</f>
        <v>ma</v>
      </c>
      <c r="DU47" s="159" t="str">
        <f>VLOOKUP(WEEKDAY(DU48,2),Data!$K$2:$L$8,2,0)</f>
        <v>di</v>
      </c>
      <c r="DV47" s="159" t="str">
        <f>VLOOKUP(WEEKDAY(DV48,2),Data!$K$2:$L$8,2,0)</f>
        <v>wo</v>
      </c>
      <c r="DW47" s="159" t="str">
        <f>VLOOKUP(WEEKDAY(DW48,2),Data!$K$2:$L$8,2,0)</f>
        <v>do</v>
      </c>
      <c r="DX47" s="159" t="str">
        <f>VLOOKUP(WEEKDAY(DX48,2),Data!$K$2:$L$8,2,0)</f>
        <v>vr</v>
      </c>
      <c r="DY47" s="159" t="str">
        <f>VLOOKUP(WEEKDAY(DY48,2),Data!$K$2:$L$8,2,0)</f>
        <v>za</v>
      </c>
      <c r="DZ47" s="159" t="str">
        <f>VLOOKUP(WEEKDAY(DZ48,2),Data!$K$2:$L$8,2,0)</f>
        <v>zo</v>
      </c>
      <c r="EA47" s="159" t="str">
        <f>VLOOKUP(WEEKDAY(EA48,2),Data!$K$2:$L$8,2,0)</f>
        <v>ma</v>
      </c>
      <c r="EB47" s="159" t="str">
        <f>VLOOKUP(WEEKDAY(EB48,2),Data!$K$2:$L$8,2,0)</f>
        <v>di</v>
      </c>
      <c r="EC47" s="159" t="str">
        <f>VLOOKUP(WEEKDAY(EC48,2),Data!$K$2:$L$8,2,0)</f>
        <v>wo</v>
      </c>
      <c r="ED47" s="159" t="str">
        <f>VLOOKUP(WEEKDAY(ED48,2),Data!$K$2:$L$8,2,0)</f>
        <v>do</v>
      </c>
      <c r="EE47" s="159" t="str">
        <f>VLOOKUP(WEEKDAY(EE48,2),Data!$K$2:$L$8,2,0)</f>
        <v>vr</v>
      </c>
      <c r="EF47" s="159" t="str">
        <f>VLOOKUP(WEEKDAY(EF48,2),Data!$K$2:$L$8,2,0)</f>
        <v>za</v>
      </c>
      <c r="EG47" s="159" t="str">
        <f>VLOOKUP(WEEKDAY(EG48,2),Data!$K$2:$L$8,2,0)</f>
        <v>zo</v>
      </c>
      <c r="EH47" s="159" t="str">
        <f>VLOOKUP(WEEKDAY(EH48,2),Data!$K$2:$L$8,2,0)</f>
        <v>ma</v>
      </c>
      <c r="EI47" s="159" t="str">
        <f>VLOOKUP(WEEKDAY(EI48,2),Data!$K$2:$L$8,2,0)</f>
        <v>di</v>
      </c>
      <c r="EJ47" s="159" t="str">
        <f>VLOOKUP(WEEKDAY(EJ48,2),Data!$K$2:$L$8,2,0)</f>
        <v>wo</v>
      </c>
      <c r="EK47" s="159" t="str">
        <f>VLOOKUP(WEEKDAY(EK48,2),Data!$K$2:$L$8,2,0)</f>
        <v>do</v>
      </c>
      <c r="EL47" s="159" t="str">
        <f>VLOOKUP(WEEKDAY(EL48,2),Data!$K$2:$L$8,2,0)</f>
        <v>vr</v>
      </c>
      <c r="EM47" s="159" t="str">
        <f>VLOOKUP(WEEKDAY(EM48,2),Data!$K$2:$L$8,2,0)</f>
        <v>za</v>
      </c>
      <c r="EN47" s="159" t="str">
        <f>VLOOKUP(WEEKDAY(EN48,2),Data!$K$2:$L$8,2,0)</f>
        <v>zo</v>
      </c>
      <c r="EO47" s="159" t="str">
        <f>VLOOKUP(WEEKDAY(EO48,2),Data!$K$2:$L$8,2,0)</f>
        <v>ma</v>
      </c>
      <c r="EP47" s="159" t="str">
        <f>VLOOKUP(WEEKDAY(EP48,2),Data!$K$2:$L$8,2,0)</f>
        <v>di</v>
      </c>
      <c r="EQ47" s="159" t="str">
        <f>VLOOKUP(WEEKDAY(EQ48,2),Data!$K$2:$L$8,2,0)</f>
        <v>wo</v>
      </c>
      <c r="ER47" s="159" t="str">
        <f>VLOOKUP(WEEKDAY(ER48,2),Data!$K$2:$L$8,2,0)</f>
        <v>do</v>
      </c>
      <c r="ES47" s="159" t="str">
        <f>VLOOKUP(WEEKDAY(ES48,2),Data!$K$2:$L$8,2,0)</f>
        <v>vr</v>
      </c>
      <c r="ET47" s="159" t="str">
        <f>VLOOKUP(WEEKDAY(ET48,2),Data!$K$2:$L$8,2,0)</f>
        <v>za</v>
      </c>
      <c r="EU47" s="159" t="str">
        <f>VLOOKUP(WEEKDAY(EU48,2),Data!$K$2:$L$8,2,0)</f>
        <v>zo</v>
      </c>
      <c r="EV47" s="159" t="str">
        <f>VLOOKUP(WEEKDAY(EV48,2),Data!$K$2:$L$8,2,0)</f>
        <v>ma</v>
      </c>
      <c r="EW47" s="159" t="str">
        <f>VLOOKUP(WEEKDAY(EW48,2),Data!$K$2:$L$8,2,0)</f>
        <v>di</v>
      </c>
      <c r="EX47" s="159" t="str">
        <f>VLOOKUP(WEEKDAY(EX48,2),Data!$K$2:$L$8,2,0)</f>
        <v>wo</v>
      </c>
      <c r="EY47" s="159" t="str">
        <f>VLOOKUP(WEEKDAY(EY48,2),Data!$K$2:$L$8,2,0)</f>
        <v>do</v>
      </c>
      <c r="EZ47" s="159" t="str">
        <f>VLOOKUP(WEEKDAY(EZ48,2),Data!$K$2:$L$8,2,0)</f>
        <v>vr</v>
      </c>
      <c r="FA47" s="159" t="str">
        <f>VLOOKUP(WEEKDAY(FA48,2),Data!$K$2:$L$8,2,0)</f>
        <v>za</v>
      </c>
      <c r="FB47" s="159" t="str">
        <f>VLOOKUP(WEEKDAY(FB48,2),Data!$K$2:$L$8,2,0)</f>
        <v>zo</v>
      </c>
      <c r="FC47" s="159" t="str">
        <f>VLOOKUP(WEEKDAY(FC48,2),Data!$K$2:$L$8,2,0)</f>
        <v>ma</v>
      </c>
      <c r="FD47" s="159" t="str">
        <f>VLOOKUP(WEEKDAY(FD48,2),Data!$K$2:$L$8,2,0)</f>
        <v>di</v>
      </c>
      <c r="FE47" s="159" t="str">
        <f>VLOOKUP(WEEKDAY(FE48,2),Data!$K$2:$L$8,2,0)</f>
        <v>wo</v>
      </c>
      <c r="FF47" s="159" t="str">
        <f>VLOOKUP(WEEKDAY(FF48,2),Data!$K$2:$L$8,2,0)</f>
        <v>do</v>
      </c>
      <c r="FG47" s="159" t="str">
        <f>VLOOKUP(WEEKDAY(FG48,2),Data!$K$2:$L$8,2,0)</f>
        <v>vr</v>
      </c>
      <c r="FH47" s="159" t="str">
        <f>VLOOKUP(WEEKDAY(FH48,2),Data!$K$2:$L$8,2,0)</f>
        <v>za</v>
      </c>
      <c r="FI47" s="159" t="str">
        <f>VLOOKUP(WEEKDAY(FI48,2),Data!$K$2:$L$8,2,0)</f>
        <v>zo</v>
      </c>
      <c r="FJ47" s="159" t="str">
        <f>VLOOKUP(WEEKDAY(FJ48,2),Data!$K$2:$L$8,2,0)</f>
        <v>ma</v>
      </c>
      <c r="FK47" s="159" t="str">
        <f>VLOOKUP(WEEKDAY(FK48,2),Data!$K$2:$L$8,2,0)</f>
        <v>di</v>
      </c>
      <c r="FL47" s="159" t="str">
        <f>VLOOKUP(WEEKDAY(FL48,2),Data!$K$2:$L$8,2,0)</f>
        <v>wo</v>
      </c>
      <c r="FM47" s="159" t="str">
        <f>VLOOKUP(WEEKDAY(FM48,2),Data!$K$2:$L$8,2,0)</f>
        <v>do</v>
      </c>
      <c r="FN47" s="159" t="str">
        <f>VLOOKUP(WEEKDAY(FN48,2),Data!$K$2:$L$8,2,0)</f>
        <v>vr</v>
      </c>
      <c r="FO47" s="159" t="str">
        <f>VLOOKUP(WEEKDAY(FO48,2),Data!$K$2:$L$8,2,0)</f>
        <v>za</v>
      </c>
      <c r="FP47" s="159" t="str">
        <f>VLOOKUP(WEEKDAY(FP48,2),Data!$K$2:$L$8,2,0)</f>
        <v>zo</v>
      </c>
      <c r="FQ47" s="159" t="str">
        <f>VLOOKUP(WEEKDAY(FQ48,2),Data!$K$2:$L$8,2,0)</f>
        <v>ma</v>
      </c>
      <c r="FR47" s="159" t="str">
        <f>VLOOKUP(WEEKDAY(FR48,2),Data!$K$2:$L$8,2,0)</f>
        <v>di</v>
      </c>
      <c r="FS47" s="159" t="str">
        <f>VLOOKUP(WEEKDAY(FS48,2),Data!$K$2:$L$8,2,0)</f>
        <v>wo</v>
      </c>
      <c r="FT47" s="159" t="str">
        <f>VLOOKUP(WEEKDAY(FT48,2),Data!$K$2:$L$8,2,0)</f>
        <v>do</v>
      </c>
      <c r="FU47" s="159" t="str">
        <f>VLOOKUP(WEEKDAY(FU48,2),Data!$K$2:$L$8,2,0)</f>
        <v>vr</v>
      </c>
      <c r="FV47" s="159" t="str">
        <f>VLOOKUP(WEEKDAY(FV48,2),Data!$K$2:$L$8,2,0)</f>
        <v>za</v>
      </c>
      <c r="FW47" s="159" t="str">
        <f>VLOOKUP(WEEKDAY(FW48,2),Data!$K$2:$L$8,2,0)</f>
        <v>zo</v>
      </c>
      <c r="FX47" s="159" t="str">
        <f>VLOOKUP(WEEKDAY(FX48,2),Data!$K$2:$L$8,2,0)</f>
        <v>ma</v>
      </c>
      <c r="FY47" s="159" t="str">
        <f>VLOOKUP(WEEKDAY(FY48,2),Data!$K$2:$L$8,2,0)</f>
        <v>di</v>
      </c>
      <c r="FZ47" s="159" t="str">
        <f>VLOOKUP(WEEKDAY(FZ48,2),Data!$K$2:$L$8,2,0)</f>
        <v>wo</v>
      </c>
      <c r="GA47" s="159" t="str">
        <f>VLOOKUP(WEEKDAY(GA48,2),Data!$K$2:$L$8,2,0)</f>
        <v>do</v>
      </c>
      <c r="GB47" s="159" t="str">
        <f>VLOOKUP(WEEKDAY(GB48,2),Data!$K$2:$L$8,2,0)</f>
        <v>vr</v>
      </c>
      <c r="GC47" s="159" t="str">
        <f>VLOOKUP(WEEKDAY(GC48,2),Data!$K$2:$L$8,2,0)</f>
        <v>za</v>
      </c>
      <c r="GD47" s="159" t="str">
        <f>VLOOKUP(WEEKDAY(GD48,2),Data!$K$2:$L$8,2,0)</f>
        <v>zo</v>
      </c>
      <c r="GE47" s="159" t="str">
        <f>VLOOKUP(WEEKDAY(GE48,2),Data!$K$2:$L$8,2,0)</f>
        <v>ma</v>
      </c>
      <c r="GF47" s="159" t="str">
        <f>VLOOKUP(WEEKDAY(GF48,2),Data!$K$2:$L$8,2,0)</f>
        <v>di</v>
      </c>
      <c r="GG47" s="159" t="str">
        <f>VLOOKUP(WEEKDAY(GG48,2),Data!$K$2:$L$8,2,0)</f>
        <v>wo</v>
      </c>
      <c r="GH47" s="159" t="str">
        <f>VLOOKUP(WEEKDAY(GH48,2),Data!$K$2:$L$8,2,0)</f>
        <v>do</v>
      </c>
      <c r="GI47" s="159" t="str">
        <f>VLOOKUP(WEEKDAY(GI48,2),Data!$K$2:$L$8,2,0)</f>
        <v>vr</v>
      </c>
      <c r="GJ47" s="159" t="str">
        <f>VLOOKUP(WEEKDAY(GJ48,2),Data!$K$2:$L$8,2,0)</f>
        <v>za</v>
      </c>
      <c r="GK47" s="159" t="str">
        <f>VLOOKUP(WEEKDAY(GK48,2),Data!$K$2:$L$8,2,0)</f>
        <v>zo</v>
      </c>
      <c r="GL47" s="159" t="str">
        <f>VLOOKUP(WEEKDAY(GL48,2),Data!$K$2:$L$8,2,0)</f>
        <v>ma</v>
      </c>
      <c r="GM47" s="159" t="str">
        <f>VLOOKUP(WEEKDAY(GM48,2),Data!$K$2:$L$8,2,0)</f>
        <v>di</v>
      </c>
      <c r="GN47" s="159" t="str">
        <f>VLOOKUP(WEEKDAY(GN48,2),Data!$K$2:$L$8,2,0)</f>
        <v>wo</v>
      </c>
      <c r="GO47" s="159" t="str">
        <f>VLOOKUP(WEEKDAY(GO48,2),Data!$K$2:$L$8,2,0)</f>
        <v>do</v>
      </c>
      <c r="GP47" s="159" t="str">
        <f>VLOOKUP(WEEKDAY(GP48,2),Data!$K$2:$L$8,2,0)</f>
        <v>vr</v>
      </c>
      <c r="GQ47" s="159" t="str">
        <f>VLOOKUP(WEEKDAY(GQ48,2),Data!$K$2:$L$8,2,0)</f>
        <v>za</v>
      </c>
      <c r="GR47" s="159" t="str">
        <f>VLOOKUP(WEEKDAY(GR48,2),Data!$K$2:$L$8,2,0)</f>
        <v>zo</v>
      </c>
      <c r="GS47" s="159" t="str">
        <f>VLOOKUP(WEEKDAY(GS48,2),Data!$K$2:$L$8,2,0)</f>
        <v>ma</v>
      </c>
      <c r="GT47" s="159" t="str">
        <f>VLOOKUP(WEEKDAY(GT48,2),Data!$K$2:$L$8,2,0)</f>
        <v>di</v>
      </c>
      <c r="GU47" s="159" t="str">
        <f>VLOOKUP(WEEKDAY(GU48,2),Data!$K$2:$L$8,2,0)</f>
        <v>wo</v>
      </c>
      <c r="GV47" s="159" t="str">
        <f>VLOOKUP(WEEKDAY(GV48,2),Data!$K$2:$L$8,2,0)</f>
        <v>do</v>
      </c>
      <c r="GW47" s="159" t="str">
        <f>VLOOKUP(WEEKDAY(GW48,2),Data!$K$2:$L$8,2,0)</f>
        <v>vr</v>
      </c>
      <c r="GX47" s="159" t="str">
        <f>VLOOKUP(WEEKDAY(GX48,2),Data!$K$2:$L$8,2,0)</f>
        <v>za</v>
      </c>
      <c r="GY47" s="159" t="str">
        <f>VLOOKUP(WEEKDAY(GY48,2),Data!$K$2:$L$8,2,0)</f>
        <v>zo</v>
      </c>
      <c r="GZ47" s="159" t="str">
        <f>VLOOKUP(WEEKDAY(GZ48,2),Data!$K$2:$L$8,2,0)</f>
        <v>ma</v>
      </c>
      <c r="HA47" s="159" t="str">
        <f>VLOOKUP(WEEKDAY(HA48,2),Data!$K$2:$L$8,2,0)</f>
        <v>di</v>
      </c>
      <c r="HB47" s="159" t="str">
        <f>VLOOKUP(WEEKDAY(HB48,2),Data!$K$2:$L$8,2,0)</f>
        <v>wo</v>
      </c>
      <c r="HC47" s="159" t="str">
        <f>VLOOKUP(WEEKDAY(HC48,2),Data!$K$2:$L$8,2,0)</f>
        <v>do</v>
      </c>
      <c r="HD47" s="159" t="str">
        <f>VLOOKUP(WEEKDAY(HD48,2),Data!$K$2:$L$8,2,0)</f>
        <v>vr</v>
      </c>
      <c r="HE47" s="159" t="str">
        <f>VLOOKUP(WEEKDAY(HE48,2),Data!$K$2:$L$8,2,0)</f>
        <v>za</v>
      </c>
      <c r="HF47" s="159" t="str">
        <f>VLOOKUP(WEEKDAY(HF48,2),Data!$K$2:$L$8,2,0)</f>
        <v>zo</v>
      </c>
    </row>
    <row r="48" spans="1:218" s="161" customFormat="1" ht="20.100000000000001" customHeight="1" x14ac:dyDescent="0.3">
      <c r="A48" s="252"/>
      <c r="B48" s="162">
        <f>+A46</f>
        <v>46388</v>
      </c>
      <c r="C48" s="162">
        <f>B48+1</f>
        <v>46389</v>
      </c>
      <c r="D48" s="162">
        <f t="shared" ref="D48:AC48" si="3">C48+1</f>
        <v>46390</v>
      </c>
      <c r="E48" s="162">
        <f t="shared" si="3"/>
        <v>46391</v>
      </c>
      <c r="F48" s="162">
        <f t="shared" si="3"/>
        <v>46392</v>
      </c>
      <c r="G48" s="162">
        <f t="shared" si="3"/>
        <v>46393</v>
      </c>
      <c r="H48" s="162">
        <f t="shared" si="3"/>
        <v>46394</v>
      </c>
      <c r="I48" s="162">
        <f t="shared" si="3"/>
        <v>46395</v>
      </c>
      <c r="J48" s="162">
        <f t="shared" si="3"/>
        <v>46396</v>
      </c>
      <c r="K48" s="162">
        <f t="shared" si="3"/>
        <v>46397</v>
      </c>
      <c r="L48" s="162">
        <f t="shared" si="3"/>
        <v>46398</v>
      </c>
      <c r="M48" s="162">
        <f t="shared" si="3"/>
        <v>46399</v>
      </c>
      <c r="N48" s="162">
        <f t="shared" si="3"/>
        <v>46400</v>
      </c>
      <c r="O48" s="162">
        <f t="shared" si="3"/>
        <v>46401</v>
      </c>
      <c r="P48" s="162">
        <f t="shared" si="3"/>
        <v>46402</v>
      </c>
      <c r="Q48" s="162">
        <f t="shared" si="3"/>
        <v>46403</v>
      </c>
      <c r="R48" s="162">
        <f t="shared" si="3"/>
        <v>46404</v>
      </c>
      <c r="S48" s="162">
        <f t="shared" si="3"/>
        <v>46405</v>
      </c>
      <c r="T48" s="162">
        <f t="shared" si="3"/>
        <v>46406</v>
      </c>
      <c r="U48" s="162">
        <f t="shared" si="3"/>
        <v>46407</v>
      </c>
      <c r="V48" s="162">
        <f t="shared" si="3"/>
        <v>46408</v>
      </c>
      <c r="W48" s="162">
        <f t="shared" si="3"/>
        <v>46409</v>
      </c>
      <c r="X48" s="162">
        <f t="shared" si="3"/>
        <v>46410</v>
      </c>
      <c r="Y48" s="162">
        <f t="shared" si="3"/>
        <v>46411</v>
      </c>
      <c r="Z48" s="162">
        <f t="shared" si="3"/>
        <v>46412</v>
      </c>
      <c r="AA48" s="162">
        <f t="shared" si="3"/>
        <v>46413</v>
      </c>
      <c r="AB48" s="162">
        <f t="shared" si="3"/>
        <v>46414</v>
      </c>
      <c r="AC48" s="162">
        <f t="shared" si="3"/>
        <v>46415</v>
      </c>
      <c r="AD48" s="162">
        <f t="shared" ref="AD48:CO48" si="4">AC48+1</f>
        <v>46416</v>
      </c>
      <c r="AE48" s="162">
        <f t="shared" si="4"/>
        <v>46417</v>
      </c>
      <c r="AF48" s="162">
        <f t="shared" si="4"/>
        <v>46418</v>
      </c>
      <c r="AG48" s="162">
        <f t="shared" si="4"/>
        <v>46419</v>
      </c>
      <c r="AH48" s="162">
        <f t="shared" si="4"/>
        <v>46420</v>
      </c>
      <c r="AI48" s="162">
        <f t="shared" si="4"/>
        <v>46421</v>
      </c>
      <c r="AJ48" s="162">
        <f t="shared" si="4"/>
        <v>46422</v>
      </c>
      <c r="AK48" s="162">
        <f t="shared" si="4"/>
        <v>46423</v>
      </c>
      <c r="AL48" s="162">
        <f t="shared" si="4"/>
        <v>46424</v>
      </c>
      <c r="AM48" s="162">
        <f t="shared" si="4"/>
        <v>46425</v>
      </c>
      <c r="AN48" s="162">
        <f t="shared" si="4"/>
        <v>46426</v>
      </c>
      <c r="AO48" s="162">
        <f t="shared" si="4"/>
        <v>46427</v>
      </c>
      <c r="AP48" s="162">
        <f t="shared" si="4"/>
        <v>46428</v>
      </c>
      <c r="AQ48" s="162">
        <f t="shared" si="4"/>
        <v>46429</v>
      </c>
      <c r="AR48" s="162">
        <f t="shared" si="4"/>
        <v>46430</v>
      </c>
      <c r="AS48" s="162">
        <f t="shared" si="4"/>
        <v>46431</v>
      </c>
      <c r="AT48" s="162">
        <f t="shared" si="4"/>
        <v>46432</v>
      </c>
      <c r="AU48" s="162">
        <f t="shared" si="4"/>
        <v>46433</v>
      </c>
      <c r="AV48" s="162">
        <f t="shared" si="4"/>
        <v>46434</v>
      </c>
      <c r="AW48" s="162">
        <f t="shared" si="4"/>
        <v>46435</v>
      </c>
      <c r="AX48" s="162">
        <f t="shared" si="4"/>
        <v>46436</v>
      </c>
      <c r="AY48" s="162">
        <f t="shared" si="4"/>
        <v>46437</v>
      </c>
      <c r="AZ48" s="162">
        <f t="shared" si="4"/>
        <v>46438</v>
      </c>
      <c r="BA48" s="162">
        <f t="shared" si="4"/>
        <v>46439</v>
      </c>
      <c r="BB48" s="162">
        <f t="shared" si="4"/>
        <v>46440</v>
      </c>
      <c r="BC48" s="162">
        <f t="shared" si="4"/>
        <v>46441</v>
      </c>
      <c r="BD48" s="162">
        <f t="shared" si="4"/>
        <v>46442</v>
      </c>
      <c r="BE48" s="162">
        <f t="shared" si="4"/>
        <v>46443</v>
      </c>
      <c r="BF48" s="162">
        <f t="shared" si="4"/>
        <v>46444</v>
      </c>
      <c r="BG48" s="162">
        <f t="shared" si="4"/>
        <v>46445</v>
      </c>
      <c r="BH48" s="162">
        <f t="shared" si="4"/>
        <v>46446</v>
      </c>
      <c r="BI48" s="162">
        <f t="shared" si="4"/>
        <v>46447</v>
      </c>
      <c r="BJ48" s="162">
        <f t="shared" si="4"/>
        <v>46448</v>
      </c>
      <c r="BK48" s="162">
        <f t="shared" si="4"/>
        <v>46449</v>
      </c>
      <c r="BL48" s="162">
        <f t="shared" si="4"/>
        <v>46450</v>
      </c>
      <c r="BM48" s="162">
        <f t="shared" si="4"/>
        <v>46451</v>
      </c>
      <c r="BN48" s="162">
        <f t="shared" si="4"/>
        <v>46452</v>
      </c>
      <c r="BO48" s="162">
        <f t="shared" si="4"/>
        <v>46453</v>
      </c>
      <c r="BP48" s="162">
        <f t="shared" si="4"/>
        <v>46454</v>
      </c>
      <c r="BQ48" s="162">
        <f t="shared" si="4"/>
        <v>46455</v>
      </c>
      <c r="BR48" s="162">
        <f t="shared" si="4"/>
        <v>46456</v>
      </c>
      <c r="BS48" s="162">
        <f t="shared" si="4"/>
        <v>46457</v>
      </c>
      <c r="BT48" s="162">
        <f t="shared" si="4"/>
        <v>46458</v>
      </c>
      <c r="BU48" s="162">
        <f t="shared" si="4"/>
        <v>46459</v>
      </c>
      <c r="BV48" s="162">
        <f t="shared" si="4"/>
        <v>46460</v>
      </c>
      <c r="BW48" s="162">
        <f t="shared" si="4"/>
        <v>46461</v>
      </c>
      <c r="BX48" s="162">
        <f t="shared" si="4"/>
        <v>46462</v>
      </c>
      <c r="BY48" s="162">
        <f t="shared" si="4"/>
        <v>46463</v>
      </c>
      <c r="BZ48" s="162">
        <f t="shared" si="4"/>
        <v>46464</v>
      </c>
      <c r="CA48" s="162">
        <f t="shared" si="4"/>
        <v>46465</v>
      </c>
      <c r="CB48" s="162">
        <f t="shared" si="4"/>
        <v>46466</v>
      </c>
      <c r="CC48" s="162">
        <f t="shared" si="4"/>
        <v>46467</v>
      </c>
      <c r="CD48" s="162">
        <f t="shared" si="4"/>
        <v>46468</v>
      </c>
      <c r="CE48" s="162">
        <f t="shared" si="4"/>
        <v>46469</v>
      </c>
      <c r="CF48" s="162">
        <f t="shared" si="4"/>
        <v>46470</v>
      </c>
      <c r="CG48" s="162">
        <f t="shared" si="4"/>
        <v>46471</v>
      </c>
      <c r="CH48" s="162">
        <f t="shared" si="4"/>
        <v>46472</v>
      </c>
      <c r="CI48" s="162">
        <f t="shared" si="4"/>
        <v>46473</v>
      </c>
      <c r="CJ48" s="162">
        <f t="shared" si="4"/>
        <v>46474</v>
      </c>
      <c r="CK48" s="162">
        <f t="shared" si="4"/>
        <v>46475</v>
      </c>
      <c r="CL48" s="162">
        <f t="shared" si="4"/>
        <v>46476</v>
      </c>
      <c r="CM48" s="162">
        <f t="shared" si="4"/>
        <v>46477</v>
      </c>
      <c r="CN48" s="162">
        <f t="shared" si="4"/>
        <v>46478</v>
      </c>
      <c r="CO48" s="162">
        <f t="shared" si="4"/>
        <v>46479</v>
      </c>
      <c r="CP48" s="162">
        <f t="shared" ref="CP48:FA48" si="5">CO48+1</f>
        <v>46480</v>
      </c>
      <c r="CQ48" s="162">
        <f t="shared" si="5"/>
        <v>46481</v>
      </c>
      <c r="CR48" s="162">
        <f t="shared" si="5"/>
        <v>46482</v>
      </c>
      <c r="CS48" s="162">
        <f t="shared" si="5"/>
        <v>46483</v>
      </c>
      <c r="CT48" s="162">
        <f t="shared" si="5"/>
        <v>46484</v>
      </c>
      <c r="CU48" s="162">
        <f t="shared" si="5"/>
        <v>46485</v>
      </c>
      <c r="CV48" s="162">
        <f t="shared" si="5"/>
        <v>46486</v>
      </c>
      <c r="CW48" s="162">
        <f t="shared" si="5"/>
        <v>46487</v>
      </c>
      <c r="CX48" s="162">
        <f t="shared" si="5"/>
        <v>46488</v>
      </c>
      <c r="CY48" s="162">
        <f t="shared" si="5"/>
        <v>46489</v>
      </c>
      <c r="CZ48" s="162">
        <f t="shared" si="5"/>
        <v>46490</v>
      </c>
      <c r="DA48" s="162">
        <f t="shared" si="5"/>
        <v>46491</v>
      </c>
      <c r="DB48" s="162">
        <f t="shared" si="5"/>
        <v>46492</v>
      </c>
      <c r="DC48" s="162">
        <f t="shared" si="5"/>
        <v>46493</v>
      </c>
      <c r="DD48" s="162">
        <f t="shared" si="5"/>
        <v>46494</v>
      </c>
      <c r="DE48" s="162">
        <f t="shared" si="5"/>
        <v>46495</v>
      </c>
      <c r="DF48" s="162">
        <f t="shared" si="5"/>
        <v>46496</v>
      </c>
      <c r="DG48" s="162">
        <f t="shared" si="5"/>
        <v>46497</v>
      </c>
      <c r="DH48" s="162">
        <f t="shared" si="5"/>
        <v>46498</v>
      </c>
      <c r="DI48" s="162">
        <f t="shared" si="5"/>
        <v>46499</v>
      </c>
      <c r="DJ48" s="162">
        <f t="shared" si="5"/>
        <v>46500</v>
      </c>
      <c r="DK48" s="162">
        <f t="shared" si="5"/>
        <v>46501</v>
      </c>
      <c r="DL48" s="162">
        <f t="shared" si="5"/>
        <v>46502</v>
      </c>
      <c r="DM48" s="162">
        <f t="shared" si="5"/>
        <v>46503</v>
      </c>
      <c r="DN48" s="162">
        <f t="shared" si="5"/>
        <v>46504</v>
      </c>
      <c r="DO48" s="162">
        <f t="shared" si="5"/>
        <v>46505</v>
      </c>
      <c r="DP48" s="162">
        <f t="shared" si="5"/>
        <v>46506</v>
      </c>
      <c r="DQ48" s="162">
        <f t="shared" si="5"/>
        <v>46507</v>
      </c>
      <c r="DR48" s="162">
        <f t="shared" si="5"/>
        <v>46508</v>
      </c>
      <c r="DS48" s="162">
        <f t="shared" si="5"/>
        <v>46509</v>
      </c>
      <c r="DT48" s="162">
        <f t="shared" si="5"/>
        <v>46510</v>
      </c>
      <c r="DU48" s="162">
        <f t="shared" si="5"/>
        <v>46511</v>
      </c>
      <c r="DV48" s="162">
        <f t="shared" si="5"/>
        <v>46512</v>
      </c>
      <c r="DW48" s="162">
        <f t="shared" si="5"/>
        <v>46513</v>
      </c>
      <c r="DX48" s="162">
        <f t="shared" si="5"/>
        <v>46514</v>
      </c>
      <c r="DY48" s="162">
        <f t="shared" si="5"/>
        <v>46515</v>
      </c>
      <c r="DZ48" s="162">
        <f t="shared" si="5"/>
        <v>46516</v>
      </c>
      <c r="EA48" s="162">
        <f t="shared" si="5"/>
        <v>46517</v>
      </c>
      <c r="EB48" s="162">
        <f t="shared" si="5"/>
        <v>46518</v>
      </c>
      <c r="EC48" s="162">
        <f t="shared" si="5"/>
        <v>46519</v>
      </c>
      <c r="ED48" s="162">
        <f t="shared" si="5"/>
        <v>46520</v>
      </c>
      <c r="EE48" s="162">
        <f t="shared" si="5"/>
        <v>46521</v>
      </c>
      <c r="EF48" s="162">
        <f t="shared" si="5"/>
        <v>46522</v>
      </c>
      <c r="EG48" s="162">
        <f t="shared" si="5"/>
        <v>46523</v>
      </c>
      <c r="EH48" s="162">
        <f t="shared" si="5"/>
        <v>46524</v>
      </c>
      <c r="EI48" s="162">
        <f t="shared" si="5"/>
        <v>46525</v>
      </c>
      <c r="EJ48" s="162">
        <f t="shared" si="5"/>
        <v>46526</v>
      </c>
      <c r="EK48" s="162">
        <f t="shared" si="5"/>
        <v>46527</v>
      </c>
      <c r="EL48" s="162">
        <f t="shared" si="5"/>
        <v>46528</v>
      </c>
      <c r="EM48" s="162">
        <f t="shared" si="5"/>
        <v>46529</v>
      </c>
      <c r="EN48" s="162">
        <f t="shared" si="5"/>
        <v>46530</v>
      </c>
      <c r="EO48" s="162">
        <f t="shared" si="5"/>
        <v>46531</v>
      </c>
      <c r="EP48" s="162">
        <f t="shared" si="5"/>
        <v>46532</v>
      </c>
      <c r="EQ48" s="162">
        <f t="shared" si="5"/>
        <v>46533</v>
      </c>
      <c r="ER48" s="162">
        <f t="shared" si="5"/>
        <v>46534</v>
      </c>
      <c r="ES48" s="162">
        <f t="shared" si="5"/>
        <v>46535</v>
      </c>
      <c r="ET48" s="162">
        <f t="shared" si="5"/>
        <v>46536</v>
      </c>
      <c r="EU48" s="162">
        <f t="shared" si="5"/>
        <v>46537</v>
      </c>
      <c r="EV48" s="162">
        <f t="shared" si="5"/>
        <v>46538</v>
      </c>
      <c r="EW48" s="162">
        <f t="shared" si="5"/>
        <v>46539</v>
      </c>
      <c r="EX48" s="162">
        <f t="shared" si="5"/>
        <v>46540</v>
      </c>
      <c r="EY48" s="162">
        <f t="shared" si="5"/>
        <v>46541</v>
      </c>
      <c r="EZ48" s="162">
        <f>EY48+1</f>
        <v>46542</v>
      </c>
      <c r="FA48" s="162">
        <f t="shared" si="5"/>
        <v>46543</v>
      </c>
      <c r="FB48" s="162">
        <f t="shared" ref="FB48:HF48" si="6">FA48+1</f>
        <v>46544</v>
      </c>
      <c r="FC48" s="162">
        <f t="shared" si="6"/>
        <v>46545</v>
      </c>
      <c r="FD48" s="162">
        <f t="shared" si="6"/>
        <v>46546</v>
      </c>
      <c r="FE48" s="162">
        <f t="shared" si="6"/>
        <v>46547</v>
      </c>
      <c r="FF48" s="162">
        <f t="shared" si="6"/>
        <v>46548</v>
      </c>
      <c r="FG48" s="162">
        <f t="shared" si="6"/>
        <v>46549</v>
      </c>
      <c r="FH48" s="162">
        <f t="shared" si="6"/>
        <v>46550</v>
      </c>
      <c r="FI48" s="162">
        <f t="shared" si="6"/>
        <v>46551</v>
      </c>
      <c r="FJ48" s="162">
        <f t="shared" si="6"/>
        <v>46552</v>
      </c>
      <c r="FK48" s="162">
        <f t="shared" si="6"/>
        <v>46553</v>
      </c>
      <c r="FL48" s="162">
        <f t="shared" si="6"/>
        <v>46554</v>
      </c>
      <c r="FM48" s="162">
        <f t="shared" si="6"/>
        <v>46555</v>
      </c>
      <c r="FN48" s="162">
        <f t="shared" si="6"/>
        <v>46556</v>
      </c>
      <c r="FO48" s="162">
        <f t="shared" si="6"/>
        <v>46557</v>
      </c>
      <c r="FP48" s="162">
        <f t="shared" si="6"/>
        <v>46558</v>
      </c>
      <c r="FQ48" s="162">
        <f t="shared" si="6"/>
        <v>46559</v>
      </c>
      <c r="FR48" s="162">
        <f t="shared" si="6"/>
        <v>46560</v>
      </c>
      <c r="FS48" s="162">
        <f t="shared" si="6"/>
        <v>46561</v>
      </c>
      <c r="FT48" s="162">
        <f t="shared" si="6"/>
        <v>46562</v>
      </c>
      <c r="FU48" s="162">
        <f t="shared" si="6"/>
        <v>46563</v>
      </c>
      <c r="FV48" s="162">
        <f t="shared" si="6"/>
        <v>46564</v>
      </c>
      <c r="FW48" s="162">
        <f t="shared" si="6"/>
        <v>46565</v>
      </c>
      <c r="FX48" s="162">
        <f t="shared" si="6"/>
        <v>46566</v>
      </c>
      <c r="FY48" s="162">
        <f t="shared" si="6"/>
        <v>46567</v>
      </c>
      <c r="FZ48" s="162">
        <f t="shared" si="6"/>
        <v>46568</v>
      </c>
      <c r="GA48" s="162">
        <f t="shared" si="6"/>
        <v>46569</v>
      </c>
      <c r="GB48" s="162">
        <f t="shared" si="6"/>
        <v>46570</v>
      </c>
      <c r="GC48" s="162">
        <f t="shared" si="6"/>
        <v>46571</v>
      </c>
      <c r="GD48" s="162">
        <f t="shared" si="6"/>
        <v>46572</v>
      </c>
      <c r="GE48" s="162">
        <f t="shared" si="6"/>
        <v>46573</v>
      </c>
      <c r="GF48" s="162">
        <f t="shared" si="6"/>
        <v>46574</v>
      </c>
      <c r="GG48" s="162">
        <f t="shared" si="6"/>
        <v>46575</v>
      </c>
      <c r="GH48" s="162">
        <f t="shared" si="6"/>
        <v>46576</v>
      </c>
      <c r="GI48" s="162">
        <f t="shared" si="6"/>
        <v>46577</v>
      </c>
      <c r="GJ48" s="162">
        <f t="shared" si="6"/>
        <v>46578</v>
      </c>
      <c r="GK48" s="162">
        <f t="shared" si="6"/>
        <v>46579</v>
      </c>
      <c r="GL48" s="162">
        <f t="shared" si="6"/>
        <v>46580</v>
      </c>
      <c r="GM48" s="162">
        <f t="shared" si="6"/>
        <v>46581</v>
      </c>
      <c r="GN48" s="162">
        <f t="shared" si="6"/>
        <v>46582</v>
      </c>
      <c r="GO48" s="162">
        <f t="shared" si="6"/>
        <v>46583</v>
      </c>
      <c r="GP48" s="162">
        <f t="shared" si="6"/>
        <v>46584</v>
      </c>
      <c r="GQ48" s="162">
        <f t="shared" si="6"/>
        <v>46585</v>
      </c>
      <c r="GR48" s="162">
        <f t="shared" si="6"/>
        <v>46586</v>
      </c>
      <c r="GS48" s="162">
        <f t="shared" si="6"/>
        <v>46587</v>
      </c>
      <c r="GT48" s="162">
        <f t="shared" si="6"/>
        <v>46588</v>
      </c>
      <c r="GU48" s="162">
        <f t="shared" si="6"/>
        <v>46589</v>
      </c>
      <c r="GV48" s="162">
        <f t="shared" si="6"/>
        <v>46590</v>
      </c>
      <c r="GW48" s="162">
        <f t="shared" si="6"/>
        <v>46591</v>
      </c>
      <c r="GX48" s="162">
        <f t="shared" si="6"/>
        <v>46592</v>
      </c>
      <c r="GY48" s="162">
        <f t="shared" si="6"/>
        <v>46593</v>
      </c>
      <c r="GZ48" s="162">
        <f t="shared" si="6"/>
        <v>46594</v>
      </c>
      <c r="HA48" s="162">
        <f t="shared" si="6"/>
        <v>46595</v>
      </c>
      <c r="HB48" s="162">
        <f t="shared" si="6"/>
        <v>46596</v>
      </c>
      <c r="HC48" s="162">
        <f t="shared" si="6"/>
        <v>46597</v>
      </c>
      <c r="HD48" s="162">
        <f t="shared" si="6"/>
        <v>46598</v>
      </c>
      <c r="HE48" s="162">
        <f t="shared" si="6"/>
        <v>46599</v>
      </c>
      <c r="HF48" s="162">
        <f t="shared" si="6"/>
        <v>46600</v>
      </c>
      <c r="HG48" s="168"/>
      <c r="HH48" s="168"/>
      <c r="HI48" s="168"/>
      <c r="HJ48" s="168"/>
    </row>
    <row r="49" spans="1:218" ht="18.600000000000001" customHeight="1" x14ac:dyDescent="0.3">
      <c r="A49" s="127" t="str">
        <f>Ledenlijst!J2</f>
        <v>Agten Kris</v>
      </c>
      <c r="B49" s="4"/>
      <c r="C49" s="4"/>
      <c r="D49" s="4"/>
      <c r="E49" s="4"/>
      <c r="F49" s="4"/>
      <c r="G49" s="8"/>
      <c r="H49" s="194"/>
      <c r="I49" s="4"/>
      <c r="J49" s="8"/>
      <c r="K49" s="4"/>
      <c r="L49" s="4"/>
      <c r="M49" s="4"/>
      <c r="N49" s="8"/>
      <c r="O49" s="4"/>
      <c r="P49" s="4"/>
      <c r="Q49" s="4"/>
      <c r="R49" s="4"/>
      <c r="S49" s="4"/>
      <c r="T49" s="4"/>
      <c r="U49" s="8"/>
      <c r="V49" s="4"/>
      <c r="W49" s="4"/>
      <c r="X49" s="4"/>
      <c r="Y49" s="4"/>
      <c r="Z49" s="4"/>
      <c r="AA49" s="4"/>
      <c r="AB49" s="8"/>
      <c r="AC49" s="4"/>
      <c r="AD49" s="4"/>
      <c r="AE49" s="4"/>
      <c r="AF49" s="4"/>
      <c r="AG49" s="4"/>
      <c r="AH49" s="4"/>
      <c r="AI49" s="8"/>
      <c r="AJ49" s="4"/>
      <c r="AK49" s="4"/>
      <c r="AL49" s="4"/>
      <c r="AM49" s="4"/>
      <c r="AN49" s="4"/>
      <c r="AO49" s="4"/>
      <c r="AP49" s="8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8"/>
      <c r="BN49" s="4"/>
      <c r="BO49" s="4"/>
      <c r="BP49" s="4"/>
      <c r="BQ49" s="4"/>
      <c r="BR49" s="8"/>
      <c r="BS49" s="4"/>
      <c r="BT49" s="4"/>
      <c r="BU49" s="4"/>
      <c r="BV49" s="4"/>
      <c r="BW49" s="4"/>
      <c r="BX49" s="4"/>
      <c r="BY49" s="8"/>
      <c r="BZ49" s="194"/>
      <c r="CA49" s="4"/>
      <c r="CB49" s="4"/>
      <c r="CC49" s="4"/>
      <c r="CD49" s="4"/>
      <c r="CE49" s="4"/>
      <c r="CF49" s="194"/>
      <c r="CG49" s="4"/>
      <c r="CH49" s="4"/>
      <c r="CI49" s="4"/>
      <c r="CJ49" s="4"/>
      <c r="CK49" s="4"/>
      <c r="CL49" s="4"/>
      <c r="CM49" s="4"/>
      <c r="CN49" s="8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8"/>
      <c r="DD49" s="4"/>
      <c r="DE49" s="4"/>
      <c r="DF49" s="4"/>
      <c r="DG49" s="4"/>
      <c r="DH49" s="4"/>
      <c r="DI49" s="8"/>
      <c r="DJ49" s="194"/>
      <c r="DK49" s="4"/>
      <c r="DL49" s="4"/>
      <c r="DM49" s="4"/>
      <c r="DN49" s="4"/>
      <c r="DO49" s="4"/>
      <c r="DP49" s="19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7"/>
      <c r="HH49" s="7"/>
      <c r="HI49" s="7"/>
      <c r="HJ49" s="7"/>
    </row>
    <row r="50" spans="1:218" ht="19.05" customHeight="1" x14ac:dyDescent="0.3">
      <c r="A50" s="127" t="str">
        <f>Ledenlijst!J3</f>
        <v>Breugelmans André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9"/>
      <c r="P50" s="30"/>
      <c r="Q50" s="30"/>
      <c r="R50" s="30"/>
      <c r="S50" s="30"/>
      <c r="T50" s="30"/>
      <c r="U50" s="30"/>
      <c r="V50" s="39"/>
      <c r="W50" s="30"/>
      <c r="X50" s="30"/>
      <c r="Y50" s="30"/>
      <c r="Z50" s="30"/>
      <c r="AA50" s="30"/>
      <c r="AB50" s="30"/>
      <c r="AC50" s="30"/>
      <c r="AD50" s="31"/>
      <c r="AE50" s="39"/>
      <c r="AF50" s="30"/>
      <c r="AG50" s="30"/>
      <c r="AH50" s="30"/>
      <c r="AI50" s="30"/>
      <c r="AJ50" s="39"/>
      <c r="AK50" s="30"/>
      <c r="AL50" s="30"/>
      <c r="AM50" s="30"/>
      <c r="AN50" s="30"/>
      <c r="AO50" s="30"/>
      <c r="AP50" s="30"/>
      <c r="AQ50" s="39"/>
      <c r="AR50" s="30"/>
      <c r="AS50" s="30"/>
      <c r="AT50" s="30"/>
      <c r="AU50" s="30"/>
      <c r="AV50" s="30"/>
      <c r="AW50" s="30"/>
      <c r="AX50" s="39"/>
      <c r="AY50" s="30"/>
      <c r="AZ50" s="30"/>
      <c r="BA50" s="30"/>
      <c r="BB50" s="30"/>
      <c r="BC50" s="30"/>
      <c r="BD50" s="19"/>
      <c r="BE50" s="39"/>
      <c r="BF50" s="30"/>
      <c r="BG50" s="30"/>
      <c r="BH50" s="30"/>
      <c r="BI50" s="30"/>
      <c r="BJ50" s="30"/>
      <c r="BK50" s="30"/>
      <c r="BL50" s="30"/>
      <c r="BM50" s="30"/>
      <c r="BN50" s="39"/>
      <c r="BO50" s="30"/>
      <c r="BP50" s="30"/>
      <c r="BQ50" s="30"/>
      <c r="BR50" s="30"/>
      <c r="BS50" s="39"/>
      <c r="BT50" s="30"/>
      <c r="BU50" s="30"/>
      <c r="BV50" s="19"/>
      <c r="BW50" s="19"/>
      <c r="BX50" s="4"/>
      <c r="BY50" s="4"/>
      <c r="BZ50" s="20"/>
      <c r="CA50" s="19"/>
      <c r="CB50" s="19"/>
      <c r="CC50" s="19"/>
      <c r="CD50" s="19"/>
      <c r="CE50" s="19"/>
      <c r="CF50" s="20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20"/>
      <c r="DK50" s="19"/>
      <c r="DL50" s="19"/>
      <c r="DM50" s="19"/>
      <c r="DN50" s="19"/>
      <c r="DO50" s="19"/>
      <c r="DP50" s="20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4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4"/>
      <c r="HG50" s="7"/>
      <c r="HH50" s="7"/>
      <c r="HI50" s="7"/>
      <c r="HJ50" s="7"/>
    </row>
    <row r="51" spans="1:218" ht="19.05" customHeight="1" x14ac:dyDescent="0.3">
      <c r="A51" s="127" t="str">
        <f>Ledenlijst!J4</f>
        <v>De Laat Johan</v>
      </c>
      <c r="B51" s="30"/>
      <c r="C51" s="30"/>
      <c r="D51" s="30"/>
      <c r="E51" s="30"/>
      <c r="F51" s="30"/>
      <c r="G51" s="30"/>
      <c r="H51" s="39"/>
      <c r="I51" s="30"/>
      <c r="J51" s="39"/>
      <c r="K51" s="30"/>
      <c r="L51" s="30"/>
      <c r="M51" s="30"/>
      <c r="N51" s="30"/>
      <c r="O51" s="30"/>
      <c r="P51" s="30"/>
      <c r="Q51" s="31"/>
      <c r="R51" s="30"/>
      <c r="S51" s="30"/>
      <c r="T51" s="30"/>
      <c r="U51" s="30"/>
      <c r="V51" s="31"/>
      <c r="W51" s="30"/>
      <c r="X51" s="31"/>
      <c r="Y51" s="30"/>
      <c r="Z51" s="30"/>
      <c r="AA51" s="30"/>
      <c r="AB51" s="31"/>
      <c r="AC51" s="30"/>
      <c r="AD51" s="30"/>
      <c r="AE51" s="30"/>
      <c r="AF51" s="30"/>
      <c r="AG51" s="30"/>
      <c r="AH51" s="30"/>
      <c r="AI51" s="30"/>
      <c r="AJ51" s="30"/>
      <c r="AK51" s="30"/>
      <c r="AL51" s="31"/>
      <c r="AM51" s="30"/>
      <c r="AN51" s="30"/>
      <c r="AO51" s="30"/>
      <c r="AP51" s="30"/>
      <c r="AQ51" s="30"/>
      <c r="AR51" s="30"/>
      <c r="AS51" s="31"/>
      <c r="AT51" s="30"/>
      <c r="AU51" s="30"/>
      <c r="AV51" s="30"/>
      <c r="AW51" s="30"/>
      <c r="AX51" s="39"/>
      <c r="AY51" s="30"/>
      <c r="AZ51" s="31"/>
      <c r="BA51" s="30"/>
      <c r="BB51" s="30"/>
      <c r="BC51" s="30"/>
      <c r="BD51" s="19"/>
      <c r="BE51" s="30"/>
      <c r="BF51" s="30"/>
      <c r="BG51" s="31"/>
      <c r="BH51" s="30"/>
      <c r="BI51" s="30"/>
      <c r="BJ51" s="30"/>
      <c r="BK51" s="30"/>
      <c r="BL51" s="31"/>
      <c r="BM51" s="30"/>
      <c r="BN51" s="39"/>
      <c r="BO51" s="30"/>
      <c r="BP51" s="30"/>
      <c r="BQ51" s="30"/>
      <c r="BS51" s="30"/>
      <c r="BT51" s="30"/>
      <c r="BU51" s="30"/>
      <c r="BV51" s="19"/>
      <c r="BW51" s="19"/>
      <c r="BX51" s="4"/>
      <c r="BY51" s="4"/>
      <c r="BZ51" s="20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20"/>
      <c r="DK51" s="197"/>
      <c r="DL51" s="19"/>
      <c r="DM51" s="19"/>
      <c r="DN51" s="19"/>
      <c r="DO51" s="19"/>
      <c r="DP51" s="20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4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4"/>
      <c r="HG51" s="7"/>
      <c r="HH51" s="7"/>
      <c r="HI51" s="7"/>
      <c r="HJ51" s="7"/>
    </row>
    <row r="52" spans="1:218" ht="19.05" customHeight="1" x14ac:dyDescent="0.3">
      <c r="A52" s="127" t="str">
        <f>Ledenlijst!J5</f>
        <v>Deelkens Eddy</v>
      </c>
      <c r="B52" s="30"/>
      <c r="C52" s="30"/>
      <c r="D52" s="30"/>
      <c r="E52" s="30"/>
      <c r="F52" s="30"/>
      <c r="G52" s="30"/>
      <c r="H52" s="195"/>
      <c r="I52" s="31"/>
      <c r="J52" s="30"/>
      <c r="K52" s="30"/>
      <c r="L52" s="30"/>
      <c r="M52" s="31"/>
      <c r="N52" s="30"/>
      <c r="O52" s="30"/>
      <c r="P52" s="30"/>
      <c r="Q52" s="30"/>
      <c r="R52" s="30"/>
      <c r="S52" s="30"/>
      <c r="T52" s="31"/>
      <c r="U52" s="30"/>
      <c r="V52" s="30"/>
      <c r="W52" s="30"/>
      <c r="X52" s="30"/>
      <c r="Y52" s="30"/>
      <c r="Z52" s="30"/>
      <c r="AA52" s="30"/>
      <c r="AB52" s="30"/>
      <c r="AC52" s="30"/>
      <c r="AD52" s="31"/>
      <c r="AE52" s="30"/>
      <c r="AF52" s="30"/>
      <c r="AG52" s="30"/>
      <c r="AH52" s="31"/>
      <c r="AI52" s="4"/>
      <c r="AJ52" s="30"/>
      <c r="AK52" s="30"/>
      <c r="AL52" s="30"/>
      <c r="AM52" s="30"/>
      <c r="AN52" s="30"/>
      <c r="AO52" s="31"/>
      <c r="AP52" s="30"/>
      <c r="AQ52" s="30"/>
      <c r="AR52" s="30"/>
      <c r="AS52" s="30"/>
      <c r="AT52" s="30"/>
      <c r="AU52" s="30"/>
      <c r="AV52" s="31"/>
      <c r="AW52" s="30"/>
      <c r="AX52" s="30"/>
      <c r="AY52" s="30"/>
      <c r="AZ52" s="30"/>
      <c r="BA52" s="30"/>
      <c r="BB52" s="30"/>
      <c r="BC52" s="31"/>
      <c r="BD52" s="19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1"/>
      <c r="BR52" s="30"/>
      <c r="BS52" s="37"/>
      <c r="BT52" s="30"/>
      <c r="BU52" s="30"/>
      <c r="BV52" s="19"/>
      <c r="BW52" s="19"/>
      <c r="BX52" s="4"/>
      <c r="BY52" s="4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5"/>
      <c r="CN52" s="197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20"/>
      <c r="DK52" s="195"/>
      <c r="DL52" s="19"/>
      <c r="DM52" s="19"/>
      <c r="DN52" s="19"/>
      <c r="DO52" s="19"/>
      <c r="DP52" s="20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4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4"/>
      <c r="HG52" s="7"/>
      <c r="HH52" s="7"/>
      <c r="HI52" s="7"/>
      <c r="HJ52" s="7"/>
    </row>
    <row r="53" spans="1:218" ht="18.600000000000001" customHeight="1" x14ac:dyDescent="0.3">
      <c r="A53" s="127" t="str">
        <f>Ledenlijst!J6</f>
        <v>Hamblok Henri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1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/>
      <c r="AD53" s="30"/>
      <c r="AE53" s="30"/>
      <c r="AF53" s="30"/>
      <c r="AG53" s="30"/>
      <c r="AH53" s="30"/>
      <c r="AI53" s="30"/>
      <c r="AJ53" s="30"/>
      <c r="AK53" s="30"/>
      <c r="AL53" s="3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1"/>
      <c r="BA53" s="30"/>
      <c r="BB53" s="30"/>
      <c r="BC53" s="30"/>
      <c r="BD53" s="19"/>
      <c r="BE53" s="30"/>
      <c r="BF53" s="30"/>
      <c r="BG53" s="31"/>
      <c r="BH53" s="30"/>
      <c r="BI53" s="30"/>
      <c r="BJ53" s="30"/>
      <c r="BK53" s="30"/>
      <c r="BL53" s="31"/>
      <c r="BM53" s="30"/>
      <c r="BN53" s="30"/>
      <c r="BO53" s="30"/>
      <c r="BP53" s="30"/>
      <c r="BQ53" s="30"/>
      <c r="BR53" s="30"/>
      <c r="BS53" s="30"/>
      <c r="BT53" s="30"/>
      <c r="BU53" s="31"/>
      <c r="BV53" s="19"/>
      <c r="BW53" s="19"/>
      <c r="BX53" s="4"/>
      <c r="BY53" s="4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4"/>
      <c r="EI53" s="4"/>
      <c r="EJ53" s="4"/>
      <c r="EK53" s="4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4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4"/>
      <c r="HG53" s="7"/>
      <c r="HH53" s="7"/>
      <c r="HI53" s="7"/>
      <c r="HJ53" s="7"/>
    </row>
    <row r="54" spans="1:218" ht="19.05" customHeight="1" x14ac:dyDescent="0.3">
      <c r="A54" s="127" t="str">
        <f>Ledenlijst!J7</f>
        <v>Kayar Mehmet</v>
      </c>
      <c r="B54" s="30"/>
      <c r="C54" s="30"/>
      <c r="D54" s="30"/>
      <c r="E54" s="30"/>
      <c r="F54" s="30"/>
      <c r="G54" s="31"/>
      <c r="H54" s="30"/>
      <c r="I54" s="30"/>
      <c r="J54" s="30"/>
      <c r="K54" s="30"/>
      <c r="L54" s="30"/>
      <c r="M54" s="30"/>
      <c r="N54" s="30"/>
      <c r="O54" s="30"/>
      <c r="P54" s="30"/>
      <c r="Q54" s="37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1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7"/>
      <c r="BA54" s="30"/>
      <c r="BB54" s="30"/>
      <c r="BC54" s="30"/>
      <c r="BD54" s="19"/>
      <c r="BE54" s="30"/>
      <c r="BF54" s="30"/>
      <c r="BG54" s="37"/>
      <c r="BH54" s="30"/>
      <c r="BI54" s="30"/>
      <c r="BJ54" s="30"/>
      <c r="BK54" s="30"/>
      <c r="BL54" s="30"/>
      <c r="BM54" s="30"/>
      <c r="BN54" s="30"/>
      <c r="BO54" s="117"/>
      <c r="BP54" s="30"/>
      <c r="BQ54" s="30"/>
      <c r="BR54" s="30"/>
      <c r="BS54" s="30"/>
      <c r="BT54" s="30"/>
      <c r="BU54" s="37"/>
      <c r="BV54" s="19"/>
      <c r="BW54" s="19"/>
      <c r="BX54" s="4"/>
      <c r="BY54" s="4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4"/>
      <c r="EI54" s="4"/>
      <c r="EJ54" s="4"/>
      <c r="EK54" s="4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4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4"/>
      <c r="HG54" s="7"/>
      <c r="HH54" s="7"/>
      <c r="HI54" s="7"/>
      <c r="HJ54" s="7"/>
    </row>
    <row r="55" spans="1:218" ht="19.05" customHeight="1" x14ac:dyDescent="0.3">
      <c r="A55" s="127" t="str">
        <f>Ledenlijst!J8</f>
        <v>Kemps Freddy</v>
      </c>
      <c r="B55" s="30"/>
      <c r="C55" s="30"/>
      <c r="D55" s="30"/>
      <c r="E55" s="30"/>
      <c r="F55" s="30"/>
      <c r="G55" s="30"/>
      <c r="H55" s="39"/>
      <c r="I55" s="30"/>
      <c r="J55" s="33"/>
      <c r="K55" s="30"/>
      <c r="L55" s="30"/>
      <c r="M55" s="30"/>
      <c r="N55" s="30"/>
      <c r="O55" s="39"/>
      <c r="P55" s="30"/>
      <c r="Q55" s="30"/>
      <c r="R55" s="30"/>
      <c r="S55" s="30"/>
      <c r="T55" s="30"/>
      <c r="U55" s="30"/>
      <c r="V55" s="39"/>
      <c r="W55" s="30"/>
      <c r="X55" s="31"/>
      <c r="Y55" s="30"/>
      <c r="Z55" s="30"/>
      <c r="AA55" s="30"/>
      <c r="AB55" s="30"/>
      <c r="AC55" s="30"/>
      <c r="AD55" s="31"/>
      <c r="AE55" s="30"/>
      <c r="AF55" s="30"/>
      <c r="AG55" s="30"/>
      <c r="AH55" s="4"/>
      <c r="AI55" s="33"/>
      <c r="AJ55" s="39"/>
      <c r="AK55" s="30"/>
      <c r="AL55" s="31"/>
      <c r="AM55" s="30"/>
      <c r="AN55" s="30"/>
      <c r="AO55" s="30"/>
      <c r="AP55" s="30"/>
      <c r="AQ55" s="39"/>
      <c r="AR55" s="30"/>
      <c r="AS55" s="31"/>
      <c r="AT55" s="30"/>
      <c r="AU55" s="30"/>
      <c r="AV55" s="30"/>
      <c r="AW55" s="30"/>
      <c r="AX55" s="39"/>
      <c r="AY55" s="30"/>
      <c r="AZ55" s="30"/>
      <c r="BA55" s="30"/>
      <c r="BB55" s="30"/>
      <c r="BC55" s="30"/>
      <c r="BD55" s="19"/>
      <c r="BE55" s="39"/>
      <c r="BF55" s="30"/>
      <c r="BG55" s="31"/>
      <c r="BH55" s="30"/>
      <c r="BI55" s="30"/>
      <c r="BJ55" s="30"/>
      <c r="BK55" s="30"/>
      <c r="BL55" s="31"/>
      <c r="BM55" s="30"/>
      <c r="BN55" s="30"/>
      <c r="BO55" s="30"/>
      <c r="BP55" s="30"/>
      <c r="BQ55" s="30"/>
      <c r="BR55" s="30"/>
      <c r="BS55" s="39"/>
      <c r="BT55" s="30"/>
      <c r="BU55" s="31"/>
      <c r="BV55" s="19"/>
      <c r="BW55" s="19"/>
      <c r="BX55" s="4"/>
      <c r="BY55" s="4"/>
      <c r="BZ55" s="20"/>
      <c r="CA55" s="19"/>
      <c r="CB55" s="19"/>
      <c r="CC55" s="19"/>
      <c r="CD55" s="19"/>
      <c r="CE55" s="19"/>
      <c r="CF55" s="19"/>
      <c r="CG55" s="20"/>
      <c r="CH55" s="19"/>
      <c r="CI55" s="197"/>
      <c r="CJ55" s="19"/>
      <c r="CK55" s="19"/>
      <c r="CL55" s="19"/>
      <c r="CM55" s="28"/>
      <c r="CN55" s="19"/>
      <c r="CO55" s="19"/>
      <c r="CP55" s="19"/>
      <c r="CQ55" s="19"/>
      <c r="CR55" s="19"/>
      <c r="CS55" s="19"/>
      <c r="CT55" s="19"/>
      <c r="CU55" s="20"/>
      <c r="CV55" s="19"/>
      <c r="CW55" s="197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4"/>
      <c r="EI55" s="4"/>
      <c r="EJ55" s="4"/>
      <c r="EK55" s="4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4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4"/>
      <c r="HG55" s="7"/>
      <c r="HH55" s="7"/>
      <c r="HI55" s="7"/>
      <c r="HJ55" s="7"/>
    </row>
    <row r="56" spans="1:218" ht="19.05" customHeight="1" x14ac:dyDescent="0.3">
      <c r="A56" s="127" t="str">
        <f>Ledenlijst!J9</f>
        <v>Kuyken Leo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4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19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19"/>
      <c r="CL56" s="19"/>
      <c r="CM56" s="28"/>
      <c r="CN56" s="19"/>
      <c r="CO56" s="19"/>
      <c r="CP56" s="19"/>
      <c r="CQ56" s="19"/>
      <c r="CR56" s="28"/>
      <c r="CS56" s="28"/>
      <c r="CT56" s="28"/>
      <c r="CU56" s="28"/>
      <c r="CV56" s="28"/>
      <c r="CW56" s="28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4"/>
      <c r="EI56" s="4"/>
      <c r="EJ56" s="4"/>
      <c r="EK56" s="4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4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4"/>
      <c r="HG56" s="7"/>
      <c r="HH56" s="7"/>
      <c r="HI56" s="7"/>
      <c r="HJ56" s="7"/>
    </row>
    <row r="57" spans="1:218" ht="19.05" customHeight="1" x14ac:dyDescent="0.3">
      <c r="A57" s="127" t="str">
        <f>Ledenlijst!J10</f>
        <v>Leuse Dieter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195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4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19"/>
      <c r="BE57" s="31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28"/>
      <c r="BV57" s="19"/>
      <c r="BW57" s="19"/>
      <c r="BX57" s="4"/>
      <c r="BY57" s="4"/>
      <c r="BZ57" s="19"/>
      <c r="CA57" s="20"/>
      <c r="CB57" s="19"/>
      <c r="CC57" s="19"/>
      <c r="CD57" s="19"/>
      <c r="CE57" s="19"/>
      <c r="CF57" s="19"/>
      <c r="CG57" s="19"/>
      <c r="CH57" s="19"/>
      <c r="CI57" s="197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7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20"/>
      <c r="DR57" s="19"/>
      <c r="DS57" s="19"/>
      <c r="DT57" s="19"/>
      <c r="DU57" s="19"/>
      <c r="DV57" s="197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4"/>
      <c r="EI57" s="4"/>
      <c r="EJ57" s="8"/>
      <c r="EK57" s="4"/>
      <c r="EL57" s="19"/>
      <c r="EM57" s="19"/>
      <c r="EN57" s="19"/>
      <c r="EO57" s="19"/>
      <c r="EP57" s="19"/>
      <c r="EQ57" s="197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4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4"/>
      <c r="HG57" s="7"/>
      <c r="HH57" s="7"/>
      <c r="HI57" s="7"/>
      <c r="HJ57" s="7"/>
    </row>
    <row r="58" spans="1:218" ht="19.05" customHeight="1" x14ac:dyDescent="0.4">
      <c r="A58" s="127" t="str">
        <f>Ledenlijst!J11</f>
        <v>Lodewijks Ferdinand</v>
      </c>
      <c r="B58" s="2"/>
      <c r="C58" s="19"/>
      <c r="D58" s="19"/>
      <c r="E58" s="19"/>
      <c r="F58" s="19"/>
      <c r="G58" s="30"/>
      <c r="H58" s="19"/>
      <c r="I58" s="30"/>
      <c r="J58" s="30"/>
      <c r="K58" s="19"/>
      <c r="L58" s="19"/>
      <c r="M58" s="19"/>
      <c r="N58" s="30"/>
      <c r="O58" s="19"/>
      <c r="P58" s="30"/>
      <c r="Q58" s="19"/>
      <c r="R58" s="30"/>
      <c r="S58" s="19"/>
      <c r="T58" s="19"/>
      <c r="U58" s="30"/>
      <c r="V58" s="19"/>
      <c r="W58" s="30"/>
      <c r="X58" s="19"/>
      <c r="Y58" s="19"/>
      <c r="Z58" s="19"/>
      <c r="AA58" s="19"/>
      <c r="AB58" s="195"/>
      <c r="AC58" s="19"/>
      <c r="AD58" s="31"/>
      <c r="AE58" s="19"/>
      <c r="AF58" s="19"/>
      <c r="AG58" s="19"/>
      <c r="AH58" s="19"/>
      <c r="AI58" s="30"/>
      <c r="AJ58" s="19"/>
      <c r="AK58" s="30"/>
      <c r="AL58" s="30"/>
      <c r="AM58" s="19"/>
      <c r="AN58" s="19"/>
      <c r="AO58" s="19"/>
      <c r="AP58" s="30"/>
      <c r="AQ58" s="19"/>
      <c r="AR58" s="30"/>
      <c r="AS58" s="19"/>
      <c r="AT58" s="19"/>
      <c r="AU58" s="19"/>
      <c r="AV58" s="19"/>
      <c r="AW58" s="30"/>
      <c r="AX58" s="19"/>
      <c r="AY58" s="30"/>
      <c r="AZ58" s="19"/>
      <c r="BA58" s="19"/>
      <c r="BB58" s="19"/>
      <c r="BC58" s="19"/>
      <c r="BD58" s="19"/>
      <c r="BE58" s="195"/>
      <c r="BF58" s="30"/>
      <c r="BG58" s="19"/>
      <c r="BH58" s="19"/>
      <c r="BI58" s="19"/>
      <c r="BJ58" s="19"/>
      <c r="BK58" s="195"/>
      <c r="BL58" s="19"/>
      <c r="BM58" s="30"/>
      <c r="BN58" s="19"/>
      <c r="BO58" s="19"/>
      <c r="BP58" s="19"/>
      <c r="BQ58" s="19"/>
      <c r="BS58" s="30"/>
      <c r="BT58" s="30"/>
      <c r="BU58" s="19"/>
      <c r="BV58" s="19"/>
      <c r="BW58" s="19"/>
      <c r="BX58" s="19"/>
      <c r="BY58" s="4"/>
      <c r="BZ58" s="19"/>
      <c r="CA58" s="19"/>
      <c r="CB58" s="19"/>
      <c r="CC58" s="19"/>
      <c r="CD58" s="19"/>
      <c r="CE58" s="19"/>
      <c r="CF58" s="28"/>
      <c r="CG58" s="19"/>
      <c r="CH58" s="19"/>
      <c r="CI58" s="195"/>
      <c r="CJ58" s="19"/>
      <c r="CK58" s="19"/>
      <c r="CL58" s="19"/>
      <c r="CM58" s="4"/>
      <c r="CN58" s="19"/>
      <c r="CO58" s="19"/>
      <c r="CP58" s="19"/>
      <c r="CQ58" s="19"/>
      <c r="CR58" s="19"/>
      <c r="CS58" s="19"/>
      <c r="CT58" s="4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5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5"/>
      <c r="EK58" s="19"/>
      <c r="EL58" s="4"/>
      <c r="EM58" s="19"/>
      <c r="EN58" s="19"/>
      <c r="EO58" s="19"/>
      <c r="EP58" s="19"/>
      <c r="EQ58" s="195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4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4"/>
      <c r="HG58" s="7"/>
      <c r="HH58" s="7"/>
      <c r="HI58" s="7"/>
      <c r="HJ58" s="7"/>
    </row>
    <row r="59" spans="1:218" ht="19.05" customHeight="1" x14ac:dyDescent="0.3">
      <c r="A59" s="127" t="str">
        <f>Ledenlijst!J12</f>
        <v>Loots Ludo</v>
      </c>
      <c r="B59" s="30"/>
      <c r="C59" s="30"/>
      <c r="D59" s="30"/>
      <c r="E59" s="30"/>
      <c r="F59" s="31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1"/>
      <c r="R59" s="30"/>
      <c r="S59" s="30"/>
      <c r="T59" s="30"/>
      <c r="U59" s="30"/>
      <c r="V59" s="30"/>
      <c r="W59" s="30"/>
      <c r="X59" s="31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1"/>
      <c r="AT59" s="30"/>
      <c r="AU59" s="30"/>
      <c r="AV59" s="30"/>
      <c r="AW59" s="30"/>
      <c r="AX59" s="30"/>
      <c r="AY59" s="30"/>
      <c r="AZ59" s="31"/>
      <c r="BA59" s="30"/>
      <c r="BB59" s="30"/>
      <c r="BC59" s="30"/>
      <c r="BD59" s="19"/>
      <c r="BE59" s="30"/>
      <c r="BF59" s="30"/>
      <c r="BG59" s="31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196"/>
      <c r="BV59" s="19"/>
      <c r="BW59" s="19"/>
      <c r="BX59" s="4"/>
      <c r="BY59" s="4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4"/>
      <c r="EI59" s="4"/>
      <c r="EJ59" s="4"/>
      <c r="EK59" s="4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4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4"/>
      <c r="HG59" s="7"/>
      <c r="HH59" s="7"/>
      <c r="HI59" s="7"/>
      <c r="HJ59" s="7"/>
    </row>
    <row r="60" spans="1:218" ht="18.600000000000001" customHeight="1" x14ac:dyDescent="0.3">
      <c r="A60" s="127" t="str">
        <f>Ledenlijst!J13</f>
        <v>Mannaerts Jos</v>
      </c>
      <c r="B60" s="30"/>
      <c r="C60" s="30"/>
      <c r="D60" s="30"/>
      <c r="E60" s="30"/>
      <c r="F60" s="30"/>
      <c r="G60" s="30"/>
      <c r="H60" s="30"/>
      <c r="I60" s="30"/>
      <c r="J60" s="31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4"/>
      <c r="AW60" s="30"/>
      <c r="AX60" s="30"/>
      <c r="AY60" s="30"/>
      <c r="AZ60" s="30"/>
      <c r="BA60" s="30"/>
      <c r="BB60" s="30"/>
      <c r="BC60" s="30"/>
      <c r="BD60" s="19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19"/>
      <c r="BW60" s="19"/>
      <c r="BX60" s="4"/>
      <c r="BY60" s="4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4"/>
      <c r="EI60" s="4"/>
      <c r="EJ60" s="4"/>
      <c r="EK60" s="4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4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4"/>
      <c r="HG60" s="7"/>
      <c r="HH60" s="7"/>
      <c r="HI60" s="7"/>
      <c r="HJ60" s="7"/>
    </row>
    <row r="61" spans="1:218" ht="19.05" customHeight="1" x14ac:dyDescent="0.3">
      <c r="A61" s="127" t="str">
        <f>Ledenlijst!J14</f>
        <v>Pol Pim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69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X61" s="30"/>
      <c r="AY61" s="30"/>
      <c r="AZ61" s="30"/>
      <c r="BA61" s="30"/>
      <c r="BB61" s="30"/>
      <c r="BC61" s="30"/>
      <c r="BD61" s="19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28"/>
      <c r="BV61" s="19"/>
      <c r="BW61" s="19"/>
      <c r="BX61" s="4"/>
      <c r="BY61" s="4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7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4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4"/>
      <c r="EI61" s="4"/>
      <c r="EJ61" s="4"/>
      <c r="EK61" s="4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4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4"/>
      <c r="HG61" s="7"/>
      <c r="HH61" s="7"/>
      <c r="HI61" s="7"/>
      <c r="HJ61" s="7"/>
    </row>
    <row r="62" spans="1:218" ht="19.05" customHeight="1" x14ac:dyDescent="0.3">
      <c r="A62" s="127" t="str">
        <f>Ledenlijst!J15</f>
        <v>Slegers Eddie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19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T62" s="30"/>
      <c r="BU62" s="28"/>
      <c r="BV62" s="19"/>
      <c r="BW62" s="19"/>
      <c r="BX62" s="4"/>
      <c r="BY62" s="4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5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4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4"/>
      <c r="EI62" s="4"/>
      <c r="EJ62" s="4"/>
      <c r="EK62" s="4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4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4"/>
      <c r="HG62" s="7"/>
      <c r="HH62" s="7"/>
      <c r="HI62" s="7"/>
      <c r="HJ62" s="7"/>
    </row>
    <row r="63" spans="1:218" ht="19.05" customHeight="1" x14ac:dyDescent="0.3">
      <c r="A63" s="127" t="str">
        <f>Ledenlijst!J16</f>
        <v>Smeets Willy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19"/>
      <c r="BE63" s="30"/>
      <c r="BF63" s="30"/>
      <c r="BG63" s="30"/>
      <c r="BH63" s="30"/>
      <c r="BI63" s="30"/>
      <c r="BJ63" s="30"/>
      <c r="BK63" s="30"/>
      <c r="BL63" s="30"/>
      <c r="BM63" s="30"/>
      <c r="BN63" s="115"/>
      <c r="BO63" s="30"/>
      <c r="BP63" s="30"/>
      <c r="BQ63" s="30"/>
      <c r="BR63" s="30"/>
      <c r="BS63" s="30"/>
      <c r="BT63" s="30"/>
      <c r="BV63" s="19"/>
      <c r="BW63" s="19"/>
      <c r="BX63" s="4"/>
      <c r="BY63" s="4"/>
      <c r="BZ63" s="19"/>
      <c r="CA63" s="19"/>
      <c r="CB63" s="115"/>
      <c r="CC63" s="19"/>
      <c r="CD63" s="19"/>
      <c r="CE63" s="19"/>
      <c r="CF63" s="19"/>
      <c r="CG63" s="19"/>
      <c r="CH63" s="20"/>
      <c r="CI63" s="19"/>
      <c r="CJ63" s="19"/>
      <c r="CK63" s="19"/>
      <c r="CL63" s="19"/>
      <c r="CM63" s="115"/>
      <c r="CN63" s="19"/>
      <c r="CO63" s="19"/>
      <c r="CP63" s="19"/>
      <c r="CQ63" s="19"/>
      <c r="CR63" s="19"/>
      <c r="CS63" s="19"/>
      <c r="CT63" s="115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4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4"/>
      <c r="EI63" s="4"/>
      <c r="EJ63" s="4"/>
      <c r="EK63" s="4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4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4"/>
      <c r="HG63" s="7"/>
      <c r="HH63" s="7"/>
      <c r="HI63" s="7"/>
      <c r="HJ63" s="7"/>
    </row>
    <row r="64" spans="1:218" ht="19.05" customHeight="1" x14ac:dyDescent="0.3">
      <c r="A64" s="127" t="str">
        <f>Ledenlijst!J17</f>
        <v>Steenhuysen Patricia</v>
      </c>
      <c r="B64" s="30"/>
      <c r="C64" s="30"/>
      <c r="D64" s="19"/>
      <c r="E64" s="19"/>
      <c r="F64" s="30"/>
      <c r="G64" s="30"/>
      <c r="H64" s="30"/>
      <c r="I64" s="30"/>
      <c r="J64" s="30"/>
      <c r="K64" s="19"/>
      <c r="L64" s="19"/>
      <c r="M64" s="30"/>
      <c r="N64" s="30"/>
      <c r="O64" s="30"/>
      <c r="P64" s="30"/>
      <c r="Q64" s="30"/>
      <c r="R64" s="19"/>
      <c r="S64" s="19"/>
      <c r="T64" s="30"/>
      <c r="U64" s="30"/>
      <c r="V64" s="30"/>
      <c r="W64" s="30"/>
      <c r="X64" s="30"/>
      <c r="Y64" s="19"/>
      <c r="Z64" s="19"/>
      <c r="AA64" s="30"/>
      <c r="AB64" s="30"/>
      <c r="AC64" s="30"/>
      <c r="AD64" s="30"/>
      <c r="AE64" s="30"/>
      <c r="AF64" s="19"/>
      <c r="AG64" s="19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19"/>
      <c r="AU64" s="19"/>
      <c r="AV64" s="30"/>
      <c r="AW64" s="30"/>
      <c r="AX64" s="30"/>
      <c r="AY64" s="30"/>
      <c r="AZ64" s="30"/>
      <c r="BA64" s="19"/>
      <c r="BB64" s="19"/>
      <c r="BC64" s="30"/>
      <c r="BD64" s="30"/>
      <c r="BE64" s="30"/>
      <c r="BF64" s="30"/>
      <c r="BG64" s="30"/>
      <c r="BH64" s="19"/>
      <c r="BI64" s="19"/>
      <c r="BJ64" s="30"/>
      <c r="BK64" s="30"/>
      <c r="BL64" s="30"/>
      <c r="BM64" s="30"/>
      <c r="BN64" s="30"/>
      <c r="BO64" s="19"/>
      <c r="BP64" s="19"/>
      <c r="BQ64" s="30"/>
      <c r="BR64" s="30"/>
      <c r="BS64" s="30"/>
      <c r="BT64" s="30"/>
      <c r="BU64" s="28"/>
      <c r="BV64" s="19"/>
      <c r="BW64" s="19"/>
      <c r="BX64" s="4"/>
      <c r="BY64" s="4"/>
      <c r="BZ64" s="19"/>
      <c r="CA64" s="19"/>
      <c r="CB64" s="19"/>
      <c r="CC64" s="19"/>
      <c r="CD64" s="19"/>
      <c r="CE64" s="19"/>
      <c r="CF64" s="19"/>
      <c r="CG64" s="19"/>
      <c r="CH64" s="20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4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4"/>
      <c r="EI64" s="4"/>
      <c r="EJ64" s="4"/>
      <c r="EK64" s="4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4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4"/>
      <c r="HG64" s="7"/>
      <c r="HH64" s="7"/>
      <c r="HI64" s="7"/>
      <c r="HJ64" s="7"/>
    </row>
    <row r="65" spans="1:218" ht="19.05" customHeight="1" x14ac:dyDescent="0.3">
      <c r="A65" s="127" t="str">
        <f>Ledenlijst!J18</f>
        <v>Van Broekhoven Harry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4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19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28"/>
      <c r="BV65" s="19"/>
      <c r="BW65" s="19"/>
      <c r="BX65" s="4"/>
      <c r="BY65" s="4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4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4"/>
      <c r="EI65" s="4"/>
      <c r="EJ65" s="4"/>
      <c r="EK65" s="4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4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4"/>
      <c r="HG65" s="7"/>
      <c r="HH65" s="7"/>
      <c r="HI65" s="7"/>
      <c r="HJ65" s="7"/>
    </row>
    <row r="66" spans="1:218" ht="19.05" customHeight="1" x14ac:dyDescent="0.3">
      <c r="A66" s="127" t="str">
        <f>Ledenlijst!J19</f>
        <v>Van Broekhoven Sofie</v>
      </c>
      <c r="B66" s="4"/>
      <c r="C66" s="4"/>
      <c r="D66" s="4"/>
      <c r="E66" s="4"/>
      <c r="F66" s="4"/>
      <c r="G66" s="4"/>
      <c r="H66" s="4"/>
      <c r="I66" s="4"/>
      <c r="J66" s="3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8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0"/>
      <c r="AY66" s="4"/>
      <c r="AZ66" s="4"/>
      <c r="BA66" s="4"/>
      <c r="BB66" s="4"/>
      <c r="BC66" s="4"/>
      <c r="BD66" s="19"/>
      <c r="BE66" s="4"/>
      <c r="BF66" s="30"/>
      <c r="BG66" s="102"/>
      <c r="BH66" s="4"/>
      <c r="BI66" s="4"/>
      <c r="BJ66" s="4"/>
      <c r="BK66" s="4"/>
      <c r="BL66" s="4"/>
      <c r="BM66" s="4"/>
      <c r="BN66" s="4"/>
      <c r="BO66" s="4"/>
      <c r="BP66" s="4"/>
      <c r="BQ66" s="19"/>
      <c r="BR66" s="4"/>
      <c r="BS66" s="4"/>
      <c r="BT66" s="4"/>
      <c r="BU66" s="4"/>
      <c r="BV66" s="4"/>
      <c r="BW66" s="4"/>
      <c r="BX66" s="19"/>
      <c r="BY66" s="4"/>
      <c r="BZ66" s="4"/>
      <c r="CA66" s="8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19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19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19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7"/>
      <c r="HH66" s="7"/>
      <c r="HI66" s="7"/>
      <c r="HJ66" s="7"/>
    </row>
    <row r="67" spans="1:218" ht="19.05" customHeight="1" x14ac:dyDescent="0.3">
      <c r="A67" s="127" t="str">
        <f>Ledenlijst!J20</f>
        <v>Van De Put Jozef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170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19"/>
      <c r="BE67" s="4"/>
      <c r="BF67" s="4"/>
      <c r="BG67" s="102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19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7"/>
      <c r="HH67" s="7"/>
      <c r="HI67" s="7"/>
      <c r="HJ67" s="7"/>
    </row>
    <row r="68" spans="1:218" ht="19.05" customHeight="1" x14ac:dyDescent="0.3">
      <c r="A68" s="127" t="str">
        <f>Ledenlijst!J21</f>
        <v>Van Den Bruel Leon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19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7"/>
      <c r="HH68" s="7"/>
      <c r="HI68" s="7"/>
      <c r="HJ68" s="7"/>
    </row>
    <row r="69" spans="1:218" ht="19.05" customHeight="1" x14ac:dyDescent="0.3">
      <c r="A69" s="127" t="str">
        <f>Ledenlijst!J22</f>
        <v>Van Engeland Rinus</v>
      </c>
      <c r="B69" s="4"/>
      <c r="C69" s="4"/>
      <c r="D69" s="4"/>
      <c r="E69" s="4"/>
      <c r="F69" s="4"/>
      <c r="G69" s="4"/>
      <c r="H69" s="4"/>
      <c r="I69" s="4"/>
      <c r="J69" s="3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195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19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19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7"/>
      <c r="HH69" s="7"/>
      <c r="HI69" s="7"/>
      <c r="HJ69" s="7"/>
    </row>
    <row r="70" spans="1:218" ht="19.05" customHeight="1" x14ac:dyDescent="0.3">
      <c r="A70" s="127" t="str">
        <f>Ledenlijst!J23</f>
        <v>Van Hout Ludo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19"/>
      <c r="BD70" s="19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19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7"/>
      <c r="HH70" s="7"/>
      <c r="HI70" s="7"/>
      <c r="HJ70" s="7"/>
    </row>
    <row r="71" spans="1:218" ht="19.05" customHeight="1" x14ac:dyDescent="0.3">
      <c r="A71" s="127" t="str">
        <f>Ledenlijst!J24</f>
        <v>Vandeneynde Jacky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102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195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19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19"/>
      <c r="CF71" s="4"/>
      <c r="CG71" s="4"/>
      <c r="CH71" s="4"/>
      <c r="CI71" s="4"/>
      <c r="CJ71" s="4"/>
      <c r="CK71" s="4"/>
      <c r="CL71" s="19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19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7"/>
      <c r="HH71" s="7"/>
      <c r="HI71" s="7"/>
      <c r="HJ71" s="7"/>
    </row>
    <row r="72" spans="1:218" ht="18.600000000000001" hidden="1" customHeight="1" x14ac:dyDescent="0.3">
      <c r="A72" s="127" t="str">
        <f>Ledenlijst!J25</f>
        <v>Wouters Guido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19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19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7"/>
      <c r="HH72" s="7"/>
      <c r="HI72" s="7"/>
      <c r="HJ72" s="7"/>
    </row>
    <row r="73" spans="1:218" ht="20.25" hidden="1" customHeight="1" x14ac:dyDescent="0.3">
      <c r="A73" s="13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8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7"/>
      <c r="HH73" s="7"/>
      <c r="HI73" s="7"/>
      <c r="HJ73" s="7"/>
    </row>
    <row r="74" spans="1:218" ht="20.25" hidden="1" customHeight="1" x14ac:dyDescent="0.3">
      <c r="A74" s="13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8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7"/>
      <c r="HH74" s="7"/>
      <c r="HI74" s="7"/>
      <c r="HJ74" s="7"/>
    </row>
    <row r="75" spans="1:218" ht="20.25" hidden="1" customHeight="1" x14ac:dyDescent="0.3">
      <c r="A75" s="13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8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7"/>
      <c r="HH75" s="7"/>
      <c r="HI75" s="7"/>
      <c r="HJ75" s="7"/>
    </row>
    <row r="76" spans="1:218" ht="20.25" hidden="1" customHeight="1" x14ac:dyDescent="0.3">
      <c r="A76" s="12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8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7"/>
      <c r="HH76" s="7"/>
      <c r="HI76" s="7"/>
      <c r="HJ76" s="7"/>
    </row>
    <row r="77" spans="1:218" ht="21.75" hidden="1" customHeight="1" x14ac:dyDescent="0.3">
      <c r="A77" s="149"/>
      <c r="B77" s="4"/>
      <c r="C77" s="4"/>
      <c r="D77" s="4"/>
      <c r="E77" s="4"/>
      <c r="F77" s="4"/>
      <c r="G77" s="4"/>
      <c r="H77" s="4"/>
      <c r="I77" s="8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7"/>
      <c r="HH77" s="7"/>
      <c r="HI77" s="7"/>
      <c r="HJ77" s="7"/>
    </row>
    <row r="78" spans="1:218" ht="21.75" hidden="1" customHeight="1" x14ac:dyDescent="0.3">
      <c r="A78" s="17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8"/>
      <c r="O78" s="4"/>
      <c r="P78" s="4"/>
      <c r="Q78" s="4"/>
      <c r="R78" s="4"/>
      <c r="S78" s="4"/>
      <c r="T78" s="4"/>
      <c r="U78" s="8"/>
      <c r="V78" s="4"/>
      <c r="W78" s="4"/>
      <c r="X78" s="4"/>
      <c r="Y78" s="4"/>
      <c r="Z78" s="4"/>
      <c r="AA78" s="4"/>
      <c r="AB78" s="8"/>
      <c r="AC78" s="4"/>
      <c r="AD78" s="8"/>
      <c r="AE78" s="4"/>
      <c r="AF78" s="4"/>
      <c r="AG78" s="4"/>
      <c r="AH78" s="4"/>
      <c r="AI78" s="8"/>
      <c r="AJ78" s="4"/>
      <c r="AK78" s="4"/>
      <c r="AL78" s="4"/>
      <c r="AM78" s="4"/>
      <c r="AN78" s="4"/>
      <c r="AO78" s="4"/>
      <c r="AP78" s="8"/>
      <c r="AQ78" s="4"/>
      <c r="AR78" s="4"/>
      <c r="AS78" s="4"/>
      <c r="AT78" s="4"/>
      <c r="AU78" s="4"/>
      <c r="AV78" s="4"/>
      <c r="AW78" s="8"/>
      <c r="AX78" s="4"/>
      <c r="AY78" s="4"/>
      <c r="AZ78" s="4"/>
      <c r="BA78" s="4"/>
      <c r="BB78" s="4"/>
      <c r="BC78" s="4"/>
      <c r="BD78" s="8"/>
      <c r="BE78" s="4"/>
      <c r="BF78" s="4"/>
      <c r="BG78" s="4"/>
      <c r="BH78" s="4"/>
      <c r="BI78" s="4"/>
      <c r="BJ78" s="4"/>
      <c r="BK78" s="4"/>
      <c r="BL78" s="8"/>
      <c r="BM78" s="4"/>
      <c r="BN78" s="4"/>
      <c r="BO78" s="4"/>
      <c r="BP78" s="4"/>
      <c r="BQ78" s="4"/>
      <c r="BR78" s="8"/>
      <c r="BS78" s="4"/>
      <c r="BT78" s="4"/>
      <c r="BU78" s="4"/>
      <c r="BV78" s="4"/>
      <c r="BW78" s="4"/>
      <c r="BX78" s="4"/>
      <c r="BY78" s="8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7"/>
      <c r="HH78" s="7"/>
      <c r="HI78" s="7"/>
      <c r="HJ78" s="7"/>
    </row>
    <row r="79" spans="1:218" ht="8.25" customHeight="1" x14ac:dyDescent="0.25">
      <c r="A79" s="129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7"/>
      <c r="HH79" s="7"/>
      <c r="HI79" s="7"/>
      <c r="HJ79" s="7"/>
    </row>
    <row r="80" spans="1:218" ht="17.399999999999999" x14ac:dyDescent="0.3">
      <c r="A80" s="130" t="s">
        <v>87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77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19"/>
      <c r="BV80" s="19"/>
      <c r="BW80" s="19"/>
      <c r="BX80" s="19"/>
      <c r="BY80" s="4"/>
      <c r="BZ80" s="4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4"/>
      <c r="CT80" s="4"/>
      <c r="CU80" s="4"/>
      <c r="CV80" s="4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4"/>
      <c r="EI80" s="4"/>
      <c r="EJ80" s="4"/>
      <c r="EK80" s="4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4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7"/>
      <c r="HH80" s="7"/>
      <c r="HI80" s="7"/>
      <c r="HJ80" s="7"/>
    </row>
    <row r="81" spans="1:218" ht="17.399999999999999" x14ac:dyDescent="0.3">
      <c r="A81" s="130" t="s">
        <v>88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19"/>
      <c r="BV81" s="19"/>
      <c r="BW81" s="19"/>
      <c r="BX81" s="19"/>
      <c r="BY81" s="4"/>
      <c r="BZ81" s="4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4"/>
      <c r="CT81" s="4"/>
      <c r="CU81" s="4"/>
      <c r="CV81" s="4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4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4"/>
      <c r="EI81" s="4"/>
      <c r="EJ81" s="4"/>
      <c r="EK81" s="4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4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7"/>
      <c r="HH81" s="7"/>
      <c r="HI81" s="7"/>
      <c r="HJ81" s="7"/>
    </row>
    <row r="82" spans="1:218" s="173" customFormat="1" ht="17.399999999999999" x14ac:dyDescent="0.3">
      <c r="A82" s="133" t="s">
        <v>115</v>
      </c>
      <c r="B82" s="28"/>
      <c r="C82" s="28"/>
      <c r="D82" s="28"/>
      <c r="E82" s="28"/>
      <c r="F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19"/>
      <c r="EP82" s="19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172"/>
      <c r="HH82" s="172"/>
      <c r="HI82" s="172"/>
      <c r="HJ82" s="172"/>
    </row>
    <row r="83" spans="1:218" s="187" customFormat="1" ht="18" customHeight="1" x14ac:dyDescent="0.3">
      <c r="A83" s="164" t="s">
        <v>183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X83" s="186"/>
      <c r="AY83" s="186"/>
      <c r="AZ83" s="186"/>
      <c r="BA83" s="186"/>
      <c r="BB83" s="186"/>
      <c r="BC83" s="186"/>
      <c r="BD83" s="186"/>
      <c r="BE83" s="186"/>
      <c r="BF83" s="186"/>
      <c r="BG83" s="186"/>
      <c r="BH83" s="186"/>
      <c r="BI83" s="186"/>
      <c r="BJ83" s="186"/>
      <c r="BK83" s="186"/>
      <c r="BL83" s="186"/>
      <c r="BM83" s="186"/>
      <c r="BN83" s="186"/>
      <c r="BO83" s="186"/>
      <c r="BP83" s="186"/>
      <c r="BQ83" s="186"/>
      <c r="BR83" s="186"/>
      <c r="BS83" s="186"/>
      <c r="BT83" s="186"/>
      <c r="BU83" s="186"/>
      <c r="BV83" s="186"/>
      <c r="BW83" s="186"/>
      <c r="BX83" s="186"/>
      <c r="BY83" s="186"/>
      <c r="BZ83" s="186"/>
      <c r="CA83" s="186"/>
      <c r="CB83" s="186"/>
      <c r="CC83" s="186"/>
      <c r="CD83" s="186"/>
      <c r="CE83" s="186"/>
      <c r="CF83" s="186"/>
      <c r="CG83" s="186"/>
      <c r="CH83" s="186"/>
      <c r="CI83" s="186"/>
      <c r="CJ83" s="186"/>
      <c r="CK83" s="186"/>
      <c r="CL83" s="186"/>
      <c r="CM83" s="186"/>
      <c r="CN83" s="186"/>
      <c r="CO83" s="186"/>
      <c r="CP83" s="186"/>
      <c r="CQ83" s="186"/>
      <c r="CR83" s="186"/>
      <c r="CS83" s="186"/>
      <c r="CT83" s="186"/>
      <c r="CU83" s="186"/>
      <c r="CV83" s="186"/>
      <c r="CW83" s="186"/>
      <c r="CX83" s="186"/>
      <c r="CY83" s="186"/>
      <c r="CZ83" s="186"/>
      <c r="DA83" s="186"/>
      <c r="DB83" s="186"/>
      <c r="DC83" s="186"/>
      <c r="DD83" s="186"/>
      <c r="DE83" s="186"/>
      <c r="DF83" s="186"/>
      <c r="DG83" s="186"/>
      <c r="DH83" s="186"/>
      <c r="DI83" s="186"/>
      <c r="DJ83" s="186"/>
      <c r="DK83" s="186"/>
      <c r="DL83" s="186"/>
      <c r="DM83" s="186"/>
      <c r="DN83" s="186"/>
      <c r="DO83" s="186"/>
      <c r="DP83" s="186"/>
      <c r="DQ83" s="186"/>
      <c r="DR83" s="186"/>
      <c r="DS83" s="186"/>
      <c r="DT83" s="186"/>
      <c r="DU83" s="186"/>
      <c r="DV83" s="186"/>
      <c r="DW83" s="186"/>
      <c r="DX83" s="186"/>
      <c r="DY83" s="186"/>
      <c r="DZ83" s="186"/>
      <c r="EA83" s="186"/>
      <c r="EB83" s="186"/>
      <c r="EC83" s="186"/>
      <c r="ED83" s="186"/>
      <c r="EE83" s="186"/>
      <c r="EF83" s="186"/>
      <c r="EG83" s="186"/>
      <c r="EH83" s="186"/>
      <c r="EI83" s="186"/>
      <c r="EJ83" s="186"/>
      <c r="EK83" s="186"/>
      <c r="EL83" s="186"/>
      <c r="EM83" s="186"/>
      <c r="EN83" s="186"/>
      <c r="EO83" s="186"/>
      <c r="EP83" s="186"/>
      <c r="EQ83" s="186"/>
      <c r="ER83" s="186"/>
      <c r="ES83" s="186"/>
      <c r="ET83" s="186"/>
      <c r="EU83" s="186"/>
      <c r="EV83" s="186"/>
      <c r="EW83" s="186"/>
      <c r="EX83" s="186"/>
      <c r="EY83" s="136"/>
      <c r="EZ83" s="136"/>
      <c r="FA83" s="136"/>
      <c r="FB83" s="136"/>
      <c r="FC83" s="136"/>
      <c r="FD83" s="136"/>
      <c r="FE83" s="136"/>
      <c r="FF83" s="136"/>
      <c r="FG83" s="136"/>
      <c r="FH83" s="136"/>
      <c r="FI83" s="136"/>
      <c r="FJ83" s="136"/>
      <c r="FK83" s="136"/>
      <c r="FL83" s="136"/>
      <c r="FM83" s="136"/>
      <c r="FN83" s="136"/>
      <c r="FO83" s="136"/>
      <c r="FP83" s="136"/>
      <c r="FQ83" s="136"/>
      <c r="FR83" s="136"/>
      <c r="FS83" s="136"/>
      <c r="FT83" s="136"/>
      <c r="FU83" s="136"/>
      <c r="FV83" s="136"/>
      <c r="FW83" s="136"/>
      <c r="FX83" s="136"/>
      <c r="FY83" s="136"/>
      <c r="FZ83" s="136"/>
      <c r="GA83" s="136"/>
      <c r="GB83" s="136"/>
      <c r="GC83" s="136"/>
      <c r="GD83" s="136"/>
      <c r="GE83" s="136"/>
      <c r="GF83" s="136"/>
      <c r="GG83" s="136"/>
      <c r="GH83" s="136"/>
      <c r="GI83" s="136"/>
      <c r="GJ83" s="136"/>
      <c r="GK83" s="136"/>
      <c r="GL83" s="136"/>
      <c r="GM83" s="136"/>
      <c r="GN83" s="136"/>
      <c r="GO83" s="136"/>
      <c r="GP83" s="136"/>
      <c r="GQ83" s="136"/>
      <c r="GR83" s="136"/>
      <c r="GS83" s="136"/>
      <c r="GT83" s="136"/>
      <c r="GU83" s="136"/>
      <c r="GV83" s="136"/>
      <c r="GW83" s="136"/>
      <c r="GX83" s="136"/>
      <c r="GY83" s="136"/>
      <c r="GZ83" s="136"/>
      <c r="HA83" s="136"/>
      <c r="HB83" s="136"/>
      <c r="HC83" s="136"/>
      <c r="HD83" s="136"/>
      <c r="HE83" s="136"/>
      <c r="HF83" s="136"/>
    </row>
    <row r="84" spans="1:218" s="187" customFormat="1" ht="18" customHeight="1" x14ac:dyDescent="0.3">
      <c r="A84" s="166" t="s">
        <v>184</v>
      </c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6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  <c r="DW84" s="188"/>
      <c r="DX84" s="188"/>
      <c r="DY84" s="188"/>
      <c r="DZ84" s="188"/>
      <c r="EA84" s="188"/>
      <c r="EB84" s="188"/>
      <c r="EC84" s="188"/>
      <c r="ED84" s="188"/>
      <c r="EE84" s="188"/>
      <c r="EF84" s="188"/>
      <c r="EG84" s="188"/>
      <c r="EH84" s="188"/>
      <c r="EI84" s="188"/>
      <c r="EJ84" s="188"/>
      <c r="EK84" s="188"/>
      <c r="EL84" s="188"/>
      <c r="EM84" s="188"/>
      <c r="EN84" s="188"/>
      <c r="EO84" s="188"/>
      <c r="EP84" s="188"/>
      <c r="EQ84" s="188"/>
      <c r="ER84" s="188"/>
      <c r="ES84" s="188"/>
      <c r="ET84" s="188"/>
      <c r="EU84" s="188"/>
      <c r="EV84" s="188"/>
      <c r="EW84" s="188"/>
      <c r="EX84" s="188"/>
      <c r="EY84" s="136"/>
      <c r="EZ84" s="136"/>
      <c r="FA84" s="136"/>
      <c r="FB84" s="136"/>
      <c r="FC84" s="136"/>
      <c r="FD84" s="136"/>
      <c r="FE84" s="136"/>
      <c r="FF84" s="136"/>
      <c r="FG84" s="136"/>
      <c r="FH84" s="136"/>
      <c r="FI84" s="136"/>
      <c r="FJ84" s="136"/>
      <c r="FK84" s="136"/>
      <c r="FL84" s="136"/>
      <c r="FM84" s="136"/>
      <c r="FN84" s="136"/>
      <c r="FO84" s="136"/>
      <c r="FP84" s="136"/>
      <c r="FQ84" s="136"/>
      <c r="FR84" s="136"/>
      <c r="FS84" s="136"/>
      <c r="FT84" s="136"/>
      <c r="FU84" s="136"/>
      <c r="FV84" s="136"/>
      <c r="FW84" s="136"/>
      <c r="FX84" s="136"/>
      <c r="FY84" s="136"/>
      <c r="FZ84" s="136"/>
      <c r="GA84" s="136"/>
      <c r="GB84" s="136"/>
      <c r="GC84" s="136"/>
      <c r="GD84" s="136"/>
      <c r="GE84" s="136"/>
      <c r="GF84" s="136"/>
      <c r="GG84" s="136"/>
      <c r="GH84" s="136"/>
      <c r="GI84" s="136"/>
      <c r="GJ84" s="136"/>
      <c r="GK84" s="136"/>
      <c r="GL84" s="136"/>
      <c r="GM84" s="136"/>
      <c r="GN84" s="136"/>
      <c r="GO84" s="136"/>
      <c r="GP84" s="136"/>
      <c r="GQ84" s="136"/>
      <c r="GR84" s="136"/>
      <c r="GS84" s="136"/>
      <c r="GT84" s="136"/>
      <c r="GU84" s="136"/>
      <c r="GV84" s="136"/>
      <c r="GW84" s="136"/>
      <c r="GX84" s="136"/>
      <c r="GY84" s="136"/>
      <c r="GZ84" s="136"/>
      <c r="HA84" s="136"/>
      <c r="HB84" s="136"/>
      <c r="HC84" s="136"/>
      <c r="HD84" s="136"/>
      <c r="HE84" s="136"/>
      <c r="HF84" s="136"/>
    </row>
    <row r="85" spans="1:218" s="187" customFormat="1" ht="18" customHeight="1" x14ac:dyDescent="0.3">
      <c r="A85" s="164" t="s">
        <v>514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  <c r="AT85" s="186"/>
      <c r="AU85" s="186"/>
      <c r="AV85" s="186"/>
      <c r="AW85" s="186"/>
      <c r="AX85" s="186"/>
      <c r="AY85" s="186"/>
      <c r="AZ85" s="186"/>
      <c r="BA85" s="186"/>
      <c r="BB85" s="186"/>
      <c r="BC85" s="186"/>
      <c r="BD85" s="186"/>
      <c r="BE85" s="186"/>
      <c r="BF85" s="186"/>
      <c r="BG85" s="186"/>
      <c r="BH85" s="186"/>
      <c r="BI85" s="186"/>
      <c r="BJ85" s="186"/>
      <c r="BK85" s="186"/>
      <c r="BL85" s="186"/>
      <c r="BM85" s="186"/>
      <c r="BN85" s="186"/>
      <c r="BO85" s="186"/>
      <c r="BP85" s="186"/>
      <c r="BQ85" s="186"/>
      <c r="BR85" s="186"/>
      <c r="BS85" s="188"/>
      <c r="BT85" s="186"/>
      <c r="BU85" s="186"/>
      <c r="BV85" s="186"/>
      <c r="BW85" s="186"/>
      <c r="BX85" s="186"/>
      <c r="BY85" s="186"/>
      <c r="BZ85" s="186"/>
      <c r="CA85" s="186"/>
      <c r="CB85" s="186"/>
      <c r="CC85" s="186"/>
      <c r="CD85" s="186"/>
      <c r="CE85" s="186"/>
      <c r="CF85" s="186"/>
      <c r="CG85" s="186"/>
      <c r="CH85" s="186"/>
      <c r="CI85" s="186"/>
      <c r="CJ85" s="186"/>
      <c r="CK85" s="186"/>
      <c r="CL85" s="186"/>
      <c r="CM85" s="186"/>
      <c r="CN85" s="186"/>
      <c r="CO85" s="186"/>
      <c r="CP85" s="186"/>
      <c r="CQ85" s="186"/>
      <c r="CR85" s="186"/>
      <c r="CS85" s="186"/>
      <c r="CT85" s="186"/>
      <c r="CU85" s="186"/>
      <c r="CV85" s="186"/>
      <c r="CW85" s="186"/>
      <c r="CX85" s="186"/>
      <c r="CY85" s="186"/>
      <c r="CZ85" s="186"/>
      <c r="DA85" s="186"/>
      <c r="DB85" s="186"/>
      <c r="DC85" s="186"/>
      <c r="DD85" s="186"/>
      <c r="DE85" s="186"/>
      <c r="DF85" s="186"/>
      <c r="DG85" s="186"/>
      <c r="DH85" s="186"/>
      <c r="DI85" s="186"/>
      <c r="DJ85" s="186"/>
      <c r="DK85" s="186"/>
      <c r="DL85" s="186"/>
      <c r="DM85" s="186"/>
      <c r="DN85" s="186"/>
      <c r="DO85" s="186"/>
      <c r="DP85" s="186"/>
      <c r="DQ85" s="186"/>
      <c r="DR85" s="186"/>
      <c r="DS85" s="186"/>
      <c r="DT85" s="186"/>
      <c r="DU85" s="186"/>
      <c r="DV85" s="186"/>
      <c r="DW85" s="186"/>
      <c r="DX85" s="186"/>
      <c r="DY85" s="186"/>
      <c r="DZ85" s="186"/>
      <c r="EA85" s="186"/>
      <c r="EB85" s="186"/>
      <c r="EC85" s="186"/>
      <c r="ED85" s="186"/>
      <c r="EE85" s="186"/>
      <c r="EF85" s="186"/>
      <c r="EG85" s="186"/>
      <c r="EH85" s="186"/>
      <c r="EI85" s="186"/>
      <c r="EJ85" s="186"/>
      <c r="EK85" s="186"/>
      <c r="EL85" s="186"/>
      <c r="EM85" s="186"/>
      <c r="EN85" s="186"/>
      <c r="EO85" s="186"/>
      <c r="EP85" s="186"/>
      <c r="EQ85" s="186"/>
      <c r="ER85" s="186"/>
      <c r="ES85" s="186"/>
      <c r="ET85" s="186"/>
      <c r="EU85" s="186"/>
      <c r="EV85" s="186"/>
      <c r="EW85" s="186"/>
      <c r="EX85" s="186"/>
      <c r="EY85" s="136"/>
      <c r="EZ85" s="136"/>
      <c r="FA85" s="136"/>
      <c r="FB85" s="136"/>
      <c r="FC85" s="136"/>
      <c r="FD85" s="136"/>
      <c r="FE85" s="136"/>
      <c r="FF85" s="136"/>
      <c r="FG85" s="136"/>
      <c r="FH85" s="136"/>
      <c r="FI85" s="136"/>
      <c r="FJ85" s="136"/>
      <c r="FK85" s="136"/>
      <c r="FL85" s="136"/>
      <c r="FM85" s="136"/>
      <c r="FN85" s="136"/>
      <c r="FO85" s="136"/>
      <c r="FP85" s="136"/>
      <c r="FQ85" s="136"/>
      <c r="FR85" s="136"/>
      <c r="FS85" s="136"/>
      <c r="FT85" s="136"/>
      <c r="FU85" s="136"/>
      <c r="FV85" s="136"/>
      <c r="FW85" s="136"/>
      <c r="FX85" s="136"/>
      <c r="FY85" s="136"/>
      <c r="FZ85" s="136"/>
      <c r="GA85" s="136"/>
      <c r="GB85" s="136"/>
      <c r="GC85" s="136"/>
      <c r="GD85" s="136"/>
      <c r="GE85" s="136"/>
      <c r="GF85" s="136"/>
      <c r="GG85" s="136"/>
      <c r="GH85" s="136"/>
      <c r="GI85" s="136"/>
      <c r="GJ85" s="136"/>
      <c r="GK85" s="136"/>
      <c r="GL85" s="136"/>
      <c r="GM85" s="136"/>
      <c r="GN85" s="136"/>
      <c r="GO85" s="136"/>
      <c r="GP85" s="136"/>
      <c r="GQ85" s="136"/>
      <c r="GR85" s="136"/>
      <c r="GS85" s="136"/>
      <c r="GT85" s="136"/>
      <c r="GU85" s="136"/>
      <c r="GV85" s="136"/>
      <c r="GW85" s="136"/>
      <c r="GX85" s="136"/>
      <c r="GY85" s="136"/>
      <c r="GZ85" s="136"/>
      <c r="HA85" s="136"/>
      <c r="HB85" s="136"/>
      <c r="HC85" s="136"/>
      <c r="HD85" s="136"/>
      <c r="HE85" s="136"/>
      <c r="HF85" s="136"/>
    </row>
    <row r="86" spans="1:218" s="187" customFormat="1" ht="18" customHeight="1" x14ac:dyDescent="0.3">
      <c r="A86" s="166" t="s">
        <v>515</v>
      </c>
      <c r="B86" s="188"/>
      <c r="C86" s="188"/>
      <c r="D86" s="188"/>
      <c r="E86" s="188"/>
      <c r="F86" s="188"/>
      <c r="G86" s="188"/>
      <c r="H86" s="186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  <c r="CP86" s="188"/>
      <c r="CQ86" s="188"/>
      <c r="CR86" s="188"/>
      <c r="CS86" s="188"/>
      <c r="CT86" s="188"/>
      <c r="CU86" s="188"/>
      <c r="CV86" s="188"/>
      <c r="CW86" s="188"/>
      <c r="CX86" s="188"/>
      <c r="CY86" s="188"/>
      <c r="CZ86" s="188"/>
      <c r="DA86" s="188"/>
      <c r="DB86" s="188"/>
      <c r="DC86" s="188"/>
      <c r="DD86" s="188"/>
      <c r="DE86" s="188"/>
      <c r="DF86" s="188"/>
      <c r="DG86" s="188"/>
      <c r="DH86" s="188"/>
      <c r="DI86" s="188"/>
      <c r="DJ86" s="188"/>
      <c r="DK86" s="188"/>
      <c r="DL86" s="188"/>
      <c r="DM86" s="188"/>
      <c r="DN86" s="188"/>
      <c r="DO86" s="188"/>
      <c r="DP86" s="188"/>
      <c r="DQ86" s="188"/>
      <c r="DR86" s="188"/>
      <c r="DS86" s="188"/>
      <c r="DT86" s="188"/>
      <c r="DU86" s="188"/>
      <c r="DV86" s="188"/>
      <c r="DW86" s="188"/>
      <c r="DX86" s="188"/>
      <c r="DY86" s="188"/>
      <c r="DZ86" s="188"/>
      <c r="EA86" s="188"/>
      <c r="EB86" s="188"/>
      <c r="EC86" s="188"/>
      <c r="ED86" s="188"/>
      <c r="EE86" s="188"/>
      <c r="EF86" s="188"/>
      <c r="EG86" s="188"/>
      <c r="EH86" s="188"/>
      <c r="EI86" s="188"/>
      <c r="EJ86" s="188"/>
      <c r="EK86" s="188"/>
      <c r="EL86" s="188"/>
      <c r="EM86" s="188"/>
      <c r="EN86" s="188"/>
      <c r="EO86" s="188"/>
      <c r="EP86" s="188"/>
      <c r="EQ86" s="188"/>
      <c r="ER86" s="188"/>
      <c r="ES86" s="188"/>
      <c r="ET86" s="188"/>
      <c r="EU86" s="188"/>
      <c r="EV86" s="188"/>
      <c r="EW86" s="188"/>
      <c r="EX86" s="188"/>
      <c r="EY86" s="136"/>
      <c r="EZ86" s="136"/>
      <c r="FA86" s="136"/>
      <c r="FB86" s="136"/>
      <c r="FC86" s="136"/>
      <c r="FD86" s="136"/>
      <c r="FE86" s="136"/>
      <c r="FF86" s="136"/>
      <c r="FG86" s="136"/>
      <c r="FH86" s="136"/>
      <c r="FI86" s="136"/>
      <c r="FJ86" s="136"/>
      <c r="FK86" s="136"/>
      <c r="FL86" s="136"/>
      <c r="FM86" s="136"/>
      <c r="FN86" s="136"/>
      <c r="FO86" s="136"/>
      <c r="FP86" s="136"/>
      <c r="FQ86" s="136"/>
      <c r="FR86" s="136"/>
      <c r="FS86" s="136"/>
      <c r="FT86" s="136"/>
      <c r="FU86" s="136"/>
      <c r="FV86" s="136"/>
      <c r="FW86" s="136"/>
      <c r="FX86" s="136"/>
      <c r="FY86" s="136"/>
      <c r="FZ86" s="136"/>
      <c r="GA86" s="136"/>
      <c r="GB86" s="136"/>
      <c r="GC86" s="136"/>
      <c r="GD86" s="136"/>
      <c r="GE86" s="136"/>
      <c r="GF86" s="136"/>
      <c r="GG86" s="136"/>
      <c r="GH86" s="136"/>
      <c r="GI86" s="136"/>
      <c r="GJ86" s="136"/>
      <c r="GK86" s="136"/>
      <c r="GL86" s="136"/>
      <c r="GM86" s="136"/>
      <c r="GN86" s="136"/>
      <c r="GO86" s="136"/>
      <c r="GP86" s="136"/>
      <c r="GQ86" s="136"/>
      <c r="GR86" s="136"/>
      <c r="GS86" s="136"/>
      <c r="GT86" s="136"/>
      <c r="GU86" s="136"/>
      <c r="GV86" s="136"/>
      <c r="GW86" s="136"/>
      <c r="GX86" s="136"/>
      <c r="GY86" s="136"/>
      <c r="GZ86" s="136"/>
      <c r="HA86" s="136"/>
      <c r="HB86" s="136"/>
      <c r="HC86" s="136"/>
      <c r="HD86" s="136"/>
      <c r="HE86" s="136"/>
      <c r="HF86" s="136"/>
    </row>
    <row r="87" spans="1:218" s="187" customFormat="1" ht="18" customHeight="1" x14ac:dyDescent="0.3">
      <c r="A87" s="164" t="s">
        <v>185</v>
      </c>
      <c r="B87" s="186"/>
      <c r="C87" s="186"/>
      <c r="D87" s="186"/>
      <c r="E87" s="186"/>
      <c r="F87" s="186"/>
      <c r="G87" s="186"/>
      <c r="H87" s="188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  <c r="AT87" s="186"/>
      <c r="AU87" s="186"/>
      <c r="AV87" s="186"/>
      <c r="AW87" s="186"/>
      <c r="AX87" s="186"/>
      <c r="AY87" s="186"/>
      <c r="AZ87" s="186"/>
      <c r="BA87" s="186"/>
      <c r="BB87" s="186"/>
      <c r="BC87" s="186"/>
      <c r="BD87" s="186"/>
      <c r="BE87" s="186"/>
      <c r="BF87" s="186"/>
      <c r="BG87" s="186"/>
      <c r="BH87" s="186"/>
      <c r="BI87" s="186"/>
      <c r="BJ87" s="186"/>
      <c r="BK87" s="186"/>
      <c r="BL87" s="186"/>
      <c r="BM87" s="186"/>
      <c r="BN87" s="186"/>
      <c r="BO87" s="186"/>
      <c r="BP87" s="186"/>
      <c r="BQ87" s="186"/>
      <c r="BR87" s="186"/>
      <c r="BS87" s="186"/>
      <c r="BT87" s="186"/>
      <c r="BU87" s="186"/>
      <c r="BV87" s="186"/>
      <c r="BW87" s="186"/>
      <c r="BX87" s="186"/>
      <c r="BY87" s="186"/>
      <c r="BZ87" s="186"/>
      <c r="CA87" s="186"/>
      <c r="CB87" s="186"/>
      <c r="CC87" s="186"/>
      <c r="CD87" s="186"/>
      <c r="CE87" s="186"/>
      <c r="CF87" s="186"/>
      <c r="CG87" s="186"/>
      <c r="CH87" s="186"/>
      <c r="CI87" s="186"/>
      <c r="CJ87" s="186"/>
      <c r="CK87" s="186"/>
      <c r="CL87" s="186"/>
      <c r="CM87" s="186"/>
      <c r="CN87" s="186"/>
      <c r="CO87" s="186"/>
      <c r="CP87" s="186"/>
      <c r="CQ87" s="186"/>
      <c r="CR87" s="186"/>
      <c r="CS87" s="186"/>
      <c r="CT87" s="186"/>
      <c r="CU87" s="186"/>
      <c r="CV87" s="186"/>
      <c r="CW87" s="186"/>
      <c r="CX87" s="186"/>
      <c r="CY87" s="186"/>
      <c r="DA87" s="186"/>
      <c r="DB87" s="186"/>
      <c r="DC87" s="186"/>
      <c r="DD87" s="186"/>
      <c r="DE87" s="186"/>
      <c r="DF87" s="186"/>
      <c r="DG87" s="186"/>
      <c r="DH87" s="186"/>
      <c r="DI87" s="186"/>
      <c r="DJ87" s="186"/>
      <c r="DK87" s="186"/>
      <c r="DL87" s="186"/>
      <c r="DM87" s="186"/>
      <c r="DN87" s="186"/>
      <c r="DO87" s="186"/>
      <c r="DP87" s="186"/>
      <c r="DQ87" s="186"/>
      <c r="DR87" s="186"/>
      <c r="DS87" s="186"/>
      <c r="DT87" s="186"/>
      <c r="DU87" s="186"/>
      <c r="DV87" s="186"/>
      <c r="DW87" s="186"/>
      <c r="DX87" s="186"/>
      <c r="DY87" s="186"/>
      <c r="DZ87" s="186"/>
      <c r="EA87" s="186"/>
      <c r="EB87" s="186"/>
      <c r="EC87" s="186"/>
      <c r="ED87" s="186"/>
      <c r="EE87" s="186"/>
      <c r="EF87" s="186"/>
      <c r="EG87" s="186"/>
      <c r="EH87" s="186"/>
      <c r="EI87" s="186"/>
      <c r="EJ87" s="186"/>
      <c r="EK87" s="186"/>
      <c r="EL87" s="186"/>
      <c r="EM87" s="186"/>
      <c r="EN87" s="186"/>
      <c r="EO87" s="186"/>
      <c r="EP87" s="186"/>
      <c r="EQ87" s="186"/>
      <c r="ER87" s="186"/>
      <c r="ES87" s="186"/>
      <c r="ET87" s="186"/>
      <c r="EU87" s="186"/>
      <c r="EV87" s="186"/>
      <c r="EW87" s="186"/>
      <c r="EX87" s="186"/>
      <c r="EY87" s="136"/>
      <c r="EZ87" s="136"/>
      <c r="FA87" s="136"/>
      <c r="FB87" s="136"/>
      <c r="FC87" s="136"/>
      <c r="FD87" s="136"/>
      <c r="FE87" s="136"/>
      <c r="FF87" s="136"/>
      <c r="FG87" s="136"/>
      <c r="FH87" s="136"/>
      <c r="FI87" s="136"/>
      <c r="FJ87" s="136"/>
      <c r="FK87" s="136"/>
      <c r="FL87" s="136"/>
      <c r="FM87" s="136"/>
      <c r="FN87" s="136"/>
      <c r="FO87" s="136"/>
      <c r="FP87" s="136"/>
      <c r="FQ87" s="136"/>
      <c r="FR87" s="136"/>
      <c r="FS87" s="136"/>
      <c r="FT87" s="136"/>
      <c r="FU87" s="136"/>
      <c r="FV87" s="136"/>
      <c r="FW87" s="136"/>
      <c r="FX87" s="136"/>
      <c r="FY87" s="136"/>
      <c r="FZ87" s="136"/>
      <c r="GA87" s="136"/>
      <c r="GB87" s="136"/>
      <c r="GC87" s="136"/>
      <c r="GD87" s="136"/>
      <c r="GE87" s="136"/>
      <c r="GF87" s="136"/>
      <c r="GG87" s="136"/>
      <c r="GH87" s="136"/>
      <c r="GI87" s="136"/>
      <c r="GJ87" s="136"/>
      <c r="GK87" s="136"/>
      <c r="GL87" s="136"/>
      <c r="GM87" s="136"/>
      <c r="GN87" s="136"/>
      <c r="GO87" s="136"/>
      <c r="GP87" s="136"/>
      <c r="GQ87" s="136"/>
      <c r="GR87" s="136"/>
      <c r="GS87" s="136"/>
      <c r="GT87" s="136"/>
      <c r="GU87" s="136"/>
      <c r="GV87" s="136"/>
      <c r="GW87" s="136"/>
      <c r="GX87" s="136"/>
      <c r="GY87" s="136"/>
      <c r="GZ87" s="136"/>
      <c r="HA87" s="136"/>
      <c r="HB87" s="136"/>
      <c r="HC87" s="136"/>
      <c r="HD87" s="136"/>
      <c r="HE87" s="136"/>
      <c r="HF87" s="136"/>
    </row>
    <row r="88" spans="1:218" s="187" customFormat="1" ht="18" customHeight="1" x14ac:dyDescent="0.3">
      <c r="A88" s="166" t="s">
        <v>186</v>
      </c>
      <c r="B88" s="188"/>
      <c r="C88" s="188"/>
      <c r="D88" s="188"/>
      <c r="E88" s="188"/>
      <c r="F88" s="188"/>
      <c r="G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6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36"/>
      <c r="EZ88" s="136"/>
      <c r="FA88" s="136"/>
      <c r="FB88" s="136"/>
      <c r="FC88" s="136"/>
      <c r="FD88" s="136"/>
      <c r="FE88" s="136"/>
      <c r="FF88" s="136"/>
      <c r="FG88" s="136"/>
      <c r="FH88" s="136"/>
      <c r="FI88" s="136"/>
      <c r="FJ88" s="136"/>
      <c r="FK88" s="136"/>
      <c r="FL88" s="136"/>
      <c r="FM88" s="136"/>
      <c r="FN88" s="136"/>
      <c r="FO88" s="136"/>
      <c r="FP88" s="136"/>
      <c r="FQ88" s="136"/>
      <c r="FR88" s="136"/>
      <c r="FS88" s="136"/>
      <c r="FT88" s="136"/>
      <c r="FU88" s="136"/>
      <c r="FV88" s="136"/>
      <c r="FW88" s="136"/>
      <c r="FX88" s="136"/>
      <c r="FY88" s="136"/>
      <c r="FZ88" s="136"/>
      <c r="GA88" s="136"/>
      <c r="GB88" s="136"/>
      <c r="GC88" s="136"/>
      <c r="GD88" s="136"/>
      <c r="GE88" s="136"/>
      <c r="GF88" s="136"/>
      <c r="GG88" s="136"/>
      <c r="GH88" s="136"/>
      <c r="GI88" s="136"/>
      <c r="GJ88" s="136"/>
      <c r="GK88" s="136"/>
      <c r="GL88" s="136"/>
      <c r="GM88" s="136"/>
      <c r="GN88" s="136"/>
      <c r="GO88" s="136"/>
      <c r="GP88" s="136"/>
      <c r="GQ88" s="136"/>
      <c r="GR88" s="136"/>
      <c r="GS88" s="136"/>
      <c r="GT88" s="136"/>
      <c r="GU88" s="136"/>
      <c r="GV88" s="136"/>
      <c r="GW88" s="136"/>
      <c r="GX88" s="136"/>
      <c r="GY88" s="136"/>
      <c r="GZ88" s="136"/>
      <c r="HA88" s="136"/>
      <c r="HB88" s="136"/>
      <c r="HC88" s="136"/>
      <c r="HD88" s="136"/>
      <c r="HE88" s="136"/>
      <c r="HF88" s="136"/>
    </row>
    <row r="89" spans="1:218" s="187" customFormat="1" ht="18" customHeight="1" x14ac:dyDescent="0.3">
      <c r="A89" s="164" t="s">
        <v>340</v>
      </c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186"/>
      <c r="BD89" s="186"/>
      <c r="BE89" s="186"/>
      <c r="BF89" s="186"/>
      <c r="BG89" s="186"/>
      <c r="BH89" s="186"/>
      <c r="BI89" s="186"/>
      <c r="BJ89" s="186"/>
      <c r="BK89" s="186"/>
      <c r="BL89" s="186"/>
      <c r="BM89" s="186"/>
      <c r="BN89" s="186"/>
      <c r="BO89" s="186"/>
      <c r="BP89" s="186"/>
      <c r="BQ89" s="186"/>
      <c r="BR89" s="186"/>
      <c r="BS89" s="186"/>
      <c r="BT89" s="186"/>
      <c r="BU89" s="186"/>
      <c r="BV89" s="186"/>
      <c r="BW89" s="186"/>
      <c r="BX89" s="186"/>
      <c r="BY89" s="186"/>
      <c r="BZ89" s="186"/>
      <c r="CA89" s="186"/>
      <c r="CB89" s="186"/>
      <c r="CC89" s="186"/>
      <c r="CD89" s="186"/>
      <c r="CE89" s="186"/>
      <c r="CF89" s="186"/>
      <c r="CG89" s="186"/>
      <c r="CH89" s="186"/>
      <c r="CI89" s="186"/>
      <c r="CJ89" s="186"/>
      <c r="CK89" s="186"/>
      <c r="CL89" s="186"/>
      <c r="CM89" s="186"/>
      <c r="CN89" s="186"/>
      <c r="CO89" s="186"/>
      <c r="CP89" s="186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186"/>
      <c r="DD89" s="186"/>
      <c r="DE89" s="186"/>
      <c r="DF89" s="186"/>
      <c r="DG89" s="186"/>
      <c r="DH89" s="186"/>
      <c r="DI89" s="186"/>
      <c r="DJ89" s="186"/>
      <c r="DK89" s="186"/>
      <c r="DL89" s="186"/>
      <c r="DM89" s="186"/>
      <c r="DN89" s="186"/>
      <c r="DO89" s="186"/>
      <c r="DP89" s="186"/>
      <c r="DQ89" s="186"/>
      <c r="DR89" s="186"/>
      <c r="DS89" s="186"/>
      <c r="DT89" s="186"/>
      <c r="DU89" s="186"/>
      <c r="DV89" s="186"/>
      <c r="DW89" s="186"/>
      <c r="DX89" s="186"/>
      <c r="DY89" s="186"/>
      <c r="DZ89" s="186"/>
      <c r="EA89" s="186"/>
      <c r="EB89" s="186"/>
      <c r="EC89" s="186"/>
      <c r="ED89" s="186"/>
      <c r="EE89" s="186"/>
      <c r="EF89" s="186"/>
      <c r="EG89" s="186"/>
      <c r="EH89" s="186"/>
      <c r="EI89" s="186"/>
      <c r="EJ89" s="186"/>
      <c r="EK89" s="186"/>
      <c r="EL89" s="186"/>
      <c r="EM89" s="186"/>
      <c r="EN89" s="186"/>
      <c r="EO89" s="186"/>
      <c r="EP89" s="186"/>
      <c r="EQ89" s="186"/>
      <c r="ER89" s="186"/>
      <c r="ES89" s="186"/>
      <c r="ET89" s="186"/>
      <c r="EU89" s="186"/>
      <c r="EV89" s="186"/>
      <c r="EW89" s="186"/>
      <c r="EX89" s="186"/>
      <c r="EY89" s="136"/>
      <c r="EZ89" s="136"/>
      <c r="FA89" s="136"/>
      <c r="FB89" s="136"/>
      <c r="FC89" s="136"/>
      <c r="FD89" s="136"/>
      <c r="FE89" s="136"/>
      <c r="FF89" s="136"/>
      <c r="FG89" s="136"/>
      <c r="FH89" s="136"/>
      <c r="FI89" s="136"/>
      <c r="FJ89" s="136"/>
      <c r="FK89" s="136"/>
      <c r="FL89" s="136"/>
      <c r="FM89" s="136"/>
      <c r="FN89" s="136"/>
      <c r="FO89" s="136"/>
      <c r="FP89" s="136"/>
      <c r="FQ89" s="136"/>
      <c r="FR89" s="136"/>
      <c r="FS89" s="136"/>
      <c r="FT89" s="136"/>
      <c r="FU89" s="136"/>
      <c r="FV89" s="136"/>
      <c r="FW89" s="136"/>
      <c r="FX89" s="136"/>
      <c r="FY89" s="136"/>
      <c r="FZ89" s="136"/>
      <c r="GA89" s="136"/>
      <c r="GB89" s="136"/>
      <c r="GC89" s="136"/>
      <c r="GD89" s="136"/>
      <c r="GE89" s="136"/>
      <c r="GF89" s="136"/>
      <c r="GG89" s="136"/>
      <c r="GH89" s="136"/>
      <c r="GI89" s="136"/>
      <c r="GJ89" s="136"/>
      <c r="GK89" s="136"/>
      <c r="GL89" s="136"/>
      <c r="GM89" s="136"/>
      <c r="GN89" s="136"/>
      <c r="GO89" s="136"/>
      <c r="GP89" s="136"/>
      <c r="GQ89" s="136"/>
      <c r="GR89" s="136"/>
      <c r="GS89" s="136"/>
      <c r="GT89" s="136"/>
      <c r="GU89" s="136"/>
      <c r="GV89" s="136"/>
      <c r="GW89" s="136"/>
      <c r="GX89" s="136"/>
      <c r="GY89" s="136"/>
      <c r="GZ89" s="136"/>
      <c r="HA89" s="136"/>
      <c r="HB89" s="136"/>
      <c r="HC89" s="136"/>
      <c r="HD89" s="136"/>
      <c r="HE89" s="136"/>
      <c r="HF89" s="136"/>
    </row>
    <row r="90" spans="1:218" s="187" customFormat="1" ht="18" customHeight="1" x14ac:dyDescent="0.3">
      <c r="A90" s="166" t="s">
        <v>187</v>
      </c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6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36"/>
      <c r="EZ90" s="136"/>
      <c r="FA90" s="136"/>
      <c r="FB90" s="136"/>
      <c r="FC90" s="136"/>
      <c r="FD90" s="136"/>
      <c r="FE90" s="136"/>
      <c r="FF90" s="136"/>
      <c r="FG90" s="136"/>
      <c r="FH90" s="136"/>
      <c r="FI90" s="136"/>
      <c r="FJ90" s="136"/>
      <c r="FK90" s="136"/>
      <c r="FL90" s="136"/>
      <c r="FM90" s="136"/>
      <c r="FN90" s="136"/>
      <c r="FO90" s="136"/>
      <c r="FP90" s="136"/>
      <c r="FQ90" s="136"/>
      <c r="FR90" s="136"/>
      <c r="FS90" s="136"/>
      <c r="FT90" s="136"/>
      <c r="FU90" s="136"/>
      <c r="FV90" s="136"/>
      <c r="FW90" s="136"/>
      <c r="FX90" s="136"/>
      <c r="FY90" s="136"/>
      <c r="FZ90" s="136"/>
      <c r="GA90" s="136"/>
      <c r="GB90" s="136"/>
      <c r="GC90" s="136"/>
      <c r="GD90" s="136"/>
      <c r="GE90" s="136"/>
      <c r="GF90" s="136"/>
      <c r="GG90" s="136"/>
      <c r="GH90" s="136"/>
      <c r="GI90" s="136"/>
      <c r="GJ90" s="136"/>
      <c r="GK90" s="136"/>
      <c r="GL90" s="136"/>
      <c r="GM90" s="136"/>
      <c r="GN90" s="136"/>
      <c r="GO90" s="136"/>
      <c r="GP90" s="136"/>
      <c r="GQ90" s="136"/>
      <c r="GR90" s="136"/>
      <c r="GS90" s="136"/>
      <c r="GT90" s="136"/>
      <c r="GU90" s="136"/>
      <c r="GV90" s="136"/>
      <c r="GW90" s="136"/>
      <c r="GX90" s="136"/>
      <c r="GY90" s="136"/>
      <c r="GZ90" s="136"/>
      <c r="HA90" s="136"/>
      <c r="HB90" s="136"/>
      <c r="HC90" s="136"/>
      <c r="HD90" s="136"/>
      <c r="HE90" s="136"/>
      <c r="HF90" s="136"/>
    </row>
    <row r="91" spans="1:218" s="187" customFormat="1" ht="18" customHeight="1" x14ac:dyDescent="0.3">
      <c r="A91" s="164" t="s">
        <v>188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6"/>
      <c r="BJ91" s="186"/>
      <c r="BK91" s="186"/>
      <c r="BL91" s="186"/>
      <c r="BM91" s="186"/>
      <c r="BN91" s="186"/>
      <c r="BO91" s="186"/>
      <c r="BP91" s="186"/>
      <c r="BQ91" s="186"/>
      <c r="BR91" s="186"/>
      <c r="BS91" s="186"/>
      <c r="BT91" s="186"/>
      <c r="BU91" s="186"/>
      <c r="BV91" s="186"/>
      <c r="BW91" s="186"/>
      <c r="BX91" s="186"/>
      <c r="BY91" s="186"/>
      <c r="BZ91" s="186"/>
      <c r="CA91" s="186"/>
      <c r="CB91" s="186"/>
      <c r="CC91" s="186"/>
      <c r="CD91" s="186"/>
      <c r="CE91" s="186"/>
      <c r="CF91" s="186"/>
      <c r="CG91" s="186"/>
      <c r="CH91" s="186"/>
      <c r="CI91" s="186"/>
      <c r="CJ91" s="186"/>
      <c r="CK91" s="186"/>
      <c r="CL91" s="186"/>
      <c r="CM91" s="186"/>
      <c r="CN91" s="186"/>
      <c r="CO91" s="186"/>
      <c r="CP91" s="186"/>
      <c r="CQ91" s="186"/>
      <c r="CR91" s="186"/>
      <c r="CS91" s="186"/>
      <c r="CT91" s="186"/>
      <c r="CU91" s="186"/>
      <c r="CV91" s="186"/>
      <c r="CW91" s="186"/>
      <c r="CX91" s="186"/>
      <c r="CY91" s="186"/>
      <c r="CZ91" s="186"/>
      <c r="DA91" s="186"/>
      <c r="DB91" s="186"/>
      <c r="DC91" s="186"/>
      <c r="DD91" s="186"/>
      <c r="DE91" s="186"/>
      <c r="DF91" s="186"/>
      <c r="DG91" s="186"/>
      <c r="DH91" s="186"/>
      <c r="DI91" s="186"/>
      <c r="DJ91" s="186"/>
      <c r="DK91" s="186"/>
      <c r="DL91" s="186"/>
      <c r="DM91" s="186"/>
      <c r="DN91" s="186"/>
      <c r="DO91" s="186"/>
      <c r="DP91" s="186"/>
      <c r="DQ91" s="186"/>
      <c r="DR91" s="186"/>
      <c r="DS91" s="186"/>
      <c r="DT91" s="186"/>
      <c r="DU91" s="186"/>
      <c r="DV91" s="186"/>
      <c r="DW91" s="186"/>
      <c r="DX91" s="186"/>
      <c r="DY91" s="186"/>
      <c r="DZ91" s="186"/>
      <c r="EA91" s="186"/>
      <c r="EB91" s="186"/>
      <c r="EC91" s="186"/>
      <c r="ED91" s="186"/>
      <c r="EE91" s="186"/>
      <c r="EF91" s="186"/>
      <c r="EG91" s="186"/>
      <c r="EH91" s="186"/>
      <c r="EI91" s="186"/>
      <c r="EJ91" s="186"/>
      <c r="EK91" s="186"/>
      <c r="EL91" s="186"/>
      <c r="EM91" s="186"/>
      <c r="EN91" s="186"/>
      <c r="EO91" s="186"/>
      <c r="EP91" s="186"/>
      <c r="EQ91" s="186"/>
      <c r="ER91" s="186"/>
      <c r="ES91" s="186"/>
      <c r="ET91" s="186"/>
      <c r="EU91" s="186"/>
      <c r="EV91" s="186"/>
      <c r="EW91" s="186"/>
      <c r="EX91" s="186"/>
      <c r="EY91" s="136"/>
      <c r="EZ91" s="136"/>
      <c r="FA91" s="136"/>
      <c r="FB91" s="136"/>
      <c r="FC91" s="136"/>
      <c r="FD91" s="136"/>
      <c r="FE91" s="136"/>
      <c r="FF91" s="136"/>
      <c r="FG91" s="136"/>
      <c r="FH91" s="136"/>
      <c r="FI91" s="136"/>
      <c r="FJ91" s="136"/>
      <c r="FK91" s="136"/>
      <c r="FL91" s="136"/>
      <c r="FM91" s="136"/>
      <c r="FN91" s="136"/>
      <c r="FO91" s="136"/>
      <c r="FP91" s="136"/>
      <c r="FQ91" s="136"/>
      <c r="FR91" s="136"/>
      <c r="FS91" s="136"/>
      <c r="FT91" s="136"/>
      <c r="FU91" s="136"/>
      <c r="FV91" s="136"/>
      <c r="FW91" s="136"/>
      <c r="FX91" s="136"/>
      <c r="FY91" s="136"/>
      <c r="FZ91" s="136"/>
      <c r="GA91" s="136"/>
      <c r="GB91" s="136"/>
      <c r="GC91" s="136"/>
      <c r="GD91" s="136"/>
      <c r="GE91" s="136"/>
      <c r="GF91" s="136"/>
      <c r="GG91" s="136"/>
      <c r="GH91" s="136"/>
      <c r="GI91" s="136"/>
      <c r="GJ91" s="136"/>
      <c r="GK91" s="136"/>
      <c r="GL91" s="136"/>
      <c r="GM91" s="136"/>
      <c r="GN91" s="136"/>
      <c r="GO91" s="136"/>
      <c r="GP91" s="136"/>
      <c r="GQ91" s="136"/>
      <c r="GR91" s="136"/>
      <c r="GS91" s="136"/>
      <c r="GT91" s="136"/>
      <c r="GU91" s="136"/>
      <c r="GV91" s="136"/>
      <c r="GW91" s="136"/>
      <c r="GX91" s="136"/>
      <c r="GY91" s="136"/>
      <c r="GZ91" s="136"/>
      <c r="HA91" s="136"/>
      <c r="HB91" s="136"/>
      <c r="HC91" s="136"/>
      <c r="HD91" s="136"/>
      <c r="HE91" s="136"/>
      <c r="HF91" s="136"/>
    </row>
    <row r="92" spans="1:218" s="165" customFormat="1" ht="16.2" hidden="1" customHeight="1" x14ac:dyDescent="0.25">
      <c r="A92" s="174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 t="s">
        <v>0</v>
      </c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7"/>
      <c r="BX92" s="167"/>
      <c r="BY92" s="167"/>
      <c r="BZ92" s="167"/>
      <c r="CA92" s="167"/>
      <c r="CB92" s="167"/>
      <c r="CC92" s="167"/>
      <c r="CD92" s="167"/>
      <c r="CE92" s="167"/>
      <c r="CF92" s="167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  <c r="CQ92" s="167"/>
      <c r="CR92" s="167"/>
      <c r="CS92" s="167"/>
      <c r="CT92" s="167"/>
      <c r="CU92" s="167"/>
      <c r="CV92" s="167"/>
      <c r="CW92" s="167"/>
      <c r="CX92" s="167"/>
      <c r="CY92" s="167"/>
      <c r="CZ92" s="167"/>
      <c r="DA92" s="167"/>
      <c r="DB92" s="167"/>
      <c r="DC92" s="167"/>
      <c r="DD92" s="167"/>
      <c r="DE92" s="167"/>
      <c r="DF92" s="167"/>
      <c r="DG92" s="167"/>
      <c r="DH92" s="167"/>
      <c r="DI92" s="167"/>
      <c r="DJ92" s="167"/>
      <c r="DK92" s="167"/>
      <c r="DL92" s="167"/>
      <c r="DM92" s="167"/>
      <c r="DN92" s="167"/>
      <c r="DO92" s="167"/>
      <c r="DP92" s="167"/>
      <c r="DQ92" s="167"/>
      <c r="DR92" s="167"/>
      <c r="DS92" s="167"/>
      <c r="DT92" s="167"/>
      <c r="DU92" s="167"/>
      <c r="DV92" s="167"/>
      <c r="DW92" s="167"/>
      <c r="DX92" s="167"/>
      <c r="DY92" s="167"/>
      <c r="DZ92" s="167"/>
      <c r="EA92" s="167"/>
      <c r="EB92" s="167"/>
      <c r="EC92" s="167"/>
      <c r="ED92" s="167"/>
      <c r="EE92" s="167"/>
      <c r="EF92" s="167"/>
      <c r="EG92" s="167"/>
      <c r="EH92" s="167"/>
      <c r="EI92" s="167"/>
      <c r="EJ92" s="167"/>
      <c r="EK92" s="167"/>
      <c r="EL92" s="167"/>
      <c r="EM92" s="167"/>
      <c r="EN92" s="167"/>
      <c r="EO92" s="167"/>
      <c r="EP92" s="167"/>
      <c r="EQ92" s="167"/>
      <c r="ER92" s="167"/>
      <c r="ES92" s="167"/>
      <c r="ET92" s="167"/>
      <c r="EU92" s="167"/>
      <c r="EV92" s="167"/>
      <c r="EW92" s="167"/>
      <c r="EX92" s="167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163"/>
      <c r="GK92" s="163"/>
      <c r="GL92" s="163"/>
      <c r="GM92" s="163"/>
      <c r="GN92" s="163"/>
      <c r="GO92" s="163"/>
      <c r="GP92" s="163"/>
      <c r="GQ92" s="163"/>
      <c r="GR92" s="163"/>
      <c r="GS92" s="163"/>
      <c r="GT92" s="163"/>
      <c r="GU92" s="163"/>
      <c r="GV92" s="163"/>
      <c r="GW92" s="163"/>
      <c r="GX92" s="163"/>
      <c r="GY92" s="163"/>
      <c r="GZ92" s="163"/>
      <c r="HA92" s="163"/>
      <c r="HB92" s="163"/>
      <c r="HC92" s="163"/>
      <c r="HD92" s="163"/>
      <c r="HE92" s="163"/>
      <c r="HF92" s="163"/>
    </row>
    <row r="94" spans="1:218" x14ac:dyDescent="0.25">
      <c r="E94" s="175"/>
    </row>
  </sheetData>
  <sortState xmlns:xlrd2="http://schemas.microsoft.com/office/spreadsheetml/2017/richdata2" ref="A49:HJ72">
    <sortCondition ref="A49:A72"/>
  </sortState>
  <mergeCells count="65">
    <mergeCell ref="AF1:BI1"/>
    <mergeCell ref="B46:AC46"/>
    <mergeCell ref="AE46:BG46"/>
    <mergeCell ref="BH46:BI46"/>
    <mergeCell ref="BJ46:CM46"/>
    <mergeCell ref="FT10:FU10"/>
    <mergeCell ref="FI10:FJ10"/>
    <mergeCell ref="GE1:GN1"/>
    <mergeCell ref="GB46:HE46"/>
    <mergeCell ref="GE16:GF16"/>
    <mergeCell ref="GE11:GF11"/>
    <mergeCell ref="GE17:GF17"/>
    <mergeCell ref="GE15:GF15"/>
    <mergeCell ref="GE14:GF14"/>
    <mergeCell ref="GE13:GF13"/>
    <mergeCell ref="FT13:FU13"/>
    <mergeCell ref="FT14:FU14"/>
    <mergeCell ref="FI13:FJ13"/>
    <mergeCell ref="GE3:GF3"/>
    <mergeCell ref="GE4:GF4"/>
    <mergeCell ref="GE5:GF5"/>
    <mergeCell ref="GE6:GF6"/>
    <mergeCell ref="GE12:GF12"/>
    <mergeCell ref="GE7:GF7"/>
    <mergeCell ref="GE8:GF8"/>
    <mergeCell ref="GE9:GF9"/>
    <mergeCell ref="GE10:GF10"/>
    <mergeCell ref="FI9:FJ9"/>
    <mergeCell ref="FI1:FR1"/>
    <mergeCell ref="FT1:GC1"/>
    <mergeCell ref="FT7:FU7"/>
    <mergeCell ref="FT8:FU8"/>
    <mergeCell ref="FT9:FU9"/>
    <mergeCell ref="FT2:FU2"/>
    <mergeCell ref="FT3:FU3"/>
    <mergeCell ref="FT4:FU4"/>
    <mergeCell ref="FI7:FJ7"/>
    <mergeCell ref="FI8:FJ8"/>
    <mergeCell ref="FT5:FU5"/>
    <mergeCell ref="FT6:FU6"/>
    <mergeCell ref="GE2:GF2"/>
    <mergeCell ref="A46:A48"/>
    <mergeCell ref="BK1:CN1"/>
    <mergeCell ref="B1:AE1"/>
    <mergeCell ref="FI16:FJ16"/>
    <mergeCell ref="FI17:FJ17"/>
    <mergeCell ref="FI3:FJ3"/>
    <mergeCell ref="FI4:FJ4"/>
    <mergeCell ref="A1:A3"/>
    <mergeCell ref="FI2:FJ2"/>
    <mergeCell ref="FI15:FJ15"/>
    <mergeCell ref="FI5:FJ5"/>
    <mergeCell ref="CN46:DR46"/>
    <mergeCell ref="DT1:EX1"/>
    <mergeCell ref="FI6:FJ6"/>
    <mergeCell ref="CO1:DS1"/>
    <mergeCell ref="FT12:FU12"/>
    <mergeCell ref="FI11:FJ11"/>
    <mergeCell ref="FI12:FJ12"/>
    <mergeCell ref="FT11:FU11"/>
    <mergeCell ref="FT15:FU15"/>
    <mergeCell ref="FT16:FU16"/>
    <mergeCell ref="FT17:FU17"/>
    <mergeCell ref="FI14:FJ14"/>
    <mergeCell ref="DS46:EV46"/>
  </mergeCells>
  <phoneticPr fontId="35" type="noConversion"/>
  <conditionalFormatting sqref="K63:BT63 Q72 BS51:DJ51 G56:I59 K57:T57 CJ57:CZ57 ER57:EY57 BS58:EN58 K58:AK59 AX61:BC61 K80:EH81 H82:I82 K64:BC66 BE64:CM66 BE68:CM71 CN62:DJ66 AQ69:BC70 BE52:EN56 AM58:BC59 K60:BC60 CN60:DJ60 K61:AV61 CP61:CY61 DA61:DJ61 BE49:EY49 CM50 DK50 EP50:EY56 BE51:BQ51 DL51:EN51 B52:I55 K52:BC55 BE58:BQ58 EP58:EY72 BE59:EN59 BE60:CM61 DK60:DK66 DL60:EN72 BE62:BR62 BT62:CM62 BV63:CM63 K67:DK67 K68:AQ68 AS68:BC68 CN68:DK72 K69:AO70 K71:AC71 AE71:BC71 BE72:BR72 K73:EY79 B82:F82 K82:DV82 DX82:EH82 B60:I81 EZ49:HF82 J52:J82 EJ80:EY82">
    <cfRule type="cellIs" dxfId="853" priority="476" operator="between">
      <formula>1</formula>
      <formula>4</formula>
    </cfRule>
    <cfRule type="cellIs" dxfId="852" priority="477" operator="equal">
      <formula>"1B"</formula>
    </cfRule>
    <cfRule type="cellIs" dxfId="851" priority="478" operator="equal">
      <formula>"3B"</formula>
    </cfRule>
    <cfRule type="cellIs" dxfId="850" priority="479" operator="equal">
      <formula>"B"</formula>
    </cfRule>
    <cfRule type="cellIs" dxfId="849" priority="480" operator="equal">
      <formula>"NL"</formula>
    </cfRule>
  </conditionalFormatting>
  <conditionalFormatting sqref="B5:J27">
    <cfRule type="cellIs" dxfId="848" priority="511" operator="equal">
      <formula>"T"</formula>
    </cfRule>
    <cfRule type="cellIs" dxfId="847" priority="513" operator="equal">
      <formula>"B"</formula>
    </cfRule>
    <cfRule type="cellIs" dxfId="846" priority="514" operator="equal">
      <formula>"NL"</formula>
    </cfRule>
    <cfRule type="cellIs" dxfId="845" priority="515" operator="between">
      <formula>1</formula>
      <formula>4</formula>
    </cfRule>
    <cfRule type="cellIs" dxfId="844" priority="516" operator="equal">
      <formula>"1B"</formula>
    </cfRule>
    <cfRule type="cellIs" dxfId="843" priority="517" operator="equal">
      <formula>"3B"</formula>
    </cfRule>
    <cfRule type="expression" dxfId="842" priority="518">
      <formula>B$2="zo"</formula>
    </cfRule>
  </conditionalFormatting>
  <conditionalFormatting sqref="B86:W87">
    <cfRule type="cellIs" dxfId="841" priority="121" operator="between">
      <formula>"AA"</formula>
      <formula>"ZZ"</formula>
    </cfRule>
    <cfRule type="cellIs" dxfId="840" priority="122" operator="between">
      <formula>1</formula>
      <formula>4</formula>
    </cfRule>
    <cfRule type="cellIs" dxfId="839" priority="123" operator="equal">
      <formula>"1B"</formula>
    </cfRule>
    <cfRule type="cellIs" dxfId="838" priority="124" operator="equal">
      <formula>"3B"</formula>
    </cfRule>
    <cfRule type="cellIs" dxfId="837" priority="125" operator="equal">
      <formula>"T"</formula>
    </cfRule>
  </conditionalFormatting>
  <conditionalFormatting sqref="B51:BC51">
    <cfRule type="cellIs" dxfId="836" priority="329" operator="between">
      <formula>1</formula>
      <formula>4</formula>
    </cfRule>
    <cfRule type="cellIs" dxfId="835" priority="330" operator="equal">
      <formula>"1B"</formula>
    </cfRule>
    <cfRule type="cellIs" dxfId="834" priority="331" operator="equal">
      <formula>"3B"</formula>
    </cfRule>
    <cfRule type="cellIs" dxfId="833" priority="332" operator="equal">
      <formula>"B"</formula>
    </cfRule>
    <cfRule type="cellIs" dxfId="832" priority="333" operator="equal">
      <formula>"NL"</formula>
    </cfRule>
  </conditionalFormatting>
  <conditionalFormatting sqref="B4:EY4 DJ5:EY5 I6:EX6 I25:EV25 EY5:EY8 I7:EV7 EW7:EX9 I8:CD8 CF8:EV8 I10:AM10 AO10:EX10 I11:BC11 EW11:EX22 I15:DU15 DV15:EV16 I16:CE16 CG16:DF16 DH16:DU16 I17:EB17 ED17:EV17 I18:CL18 CN18:EV18 Z22:EV22 I23:EX23 I24:DB24 DD24:EV24 EW24:EX27 AD26:AP26 EM26:EV26 I26:AC27 B28:EY33 B34:AM34 AO34:EY34 B35:EY45 B83:AV83 AX83:EY83 EZ83:EZ92 B84:EY85 X86:EY86 X87:CY87 DA87:EY87 B88:G88 I88:EY88 B89:EY92 EZ16:EZ45 BE11:EK11 EM11:EV11 EM9:EV9 I19:EV21 AR26:EK26">
    <cfRule type="cellIs" dxfId="831" priority="489" operator="equal">
      <formula>"1B"</formula>
    </cfRule>
    <cfRule type="cellIs" dxfId="830" priority="490" operator="equal">
      <formula>"3B"</formula>
    </cfRule>
  </conditionalFormatting>
  <conditionalFormatting sqref="B33:EY33 B80:EH81 H82:DV82 DX82:EH82 B82:F82 B34:AM34 AO34:EY34 B35:EY35 EJ80:HG82">
    <cfRule type="cellIs" dxfId="829" priority="729" operator="equal">
      <formula>"x"</formula>
    </cfRule>
  </conditionalFormatting>
  <conditionalFormatting sqref="B35:EY45 B83:AV83 AX83:EY83 B84:EY85 X86:EY86 X87:CY87 DA87:EY87 B88:G88 I88:EY88 B89:EY92 B4:EY4 DJ5:EY5 I6:EX6 EY5:EY8 I25:EV25 I7:EV7 EW7:EX9 I8:CD8 CF8:EV8 I10:AM10 AO10:EX10 I11:BC11 EW11:EX22 I15:DU15 DV15:EV16 I16:CE16 CG16:DF16 DH16:DU16 I17:EB17 ED17:EV17 I18:CL18 CN18:EV18 Z22:EV22 I23:EX23 I24:DB24 DD24:EV24 EW24:EX27 AD26:AP26 EM26:EV26 I26:AC27 B28:EY33 B34:AM34 AO34:EY34 EZ83:EZ92 EZ16:EZ45 BE11:EK11 EM11:EV11 EM9:EV9 I19:EV21 AR26:EK26">
    <cfRule type="cellIs" dxfId="828" priority="488" operator="between">
      <formula>1</formula>
      <formula>4</formula>
    </cfRule>
  </conditionalFormatting>
  <conditionalFormatting sqref="C57:F57 BG57:BJ57 DY57:EA57 EG57:EI57 EM57:EN57 EP57 EL21 DN33 CI58 J57:M57 Q57:T57 CJ57:CL57 CP57:CS57 CW57:CZ57 AE57:AH57 BU57:BX57 CB57:CE57 BD49:BD62 AM57:AO57 AS57:AV57 AZ57:BB57 BN57:BQ57 DD57:DG57 DK57:DN57 DR57:DU57 BD64:BD66 BD68:BD72 X57:AA57">
    <cfRule type="expression" dxfId="827" priority="698">
      <formula>B$2="zo"</formula>
    </cfRule>
  </conditionalFormatting>
  <conditionalFormatting sqref="D63:E63 K63:L63">
    <cfRule type="cellIs" dxfId="826" priority="457" operator="between">
      <formula>1</formula>
      <formula>4</formula>
    </cfRule>
    <cfRule type="cellIs" dxfId="825" priority="458" operator="equal">
      <formula>"1B"</formula>
    </cfRule>
    <cfRule type="cellIs" dxfId="824" priority="459" operator="equal">
      <formula>"3B"</formula>
    </cfRule>
    <cfRule type="cellIs" dxfId="823" priority="460" operator="equal">
      <formula>"B"</formula>
    </cfRule>
    <cfRule type="cellIs" dxfId="822" priority="461" operator="equal">
      <formula>"NL"</formula>
    </cfRule>
    <cfRule type="expression" dxfId="821" priority="462">
      <formula>XET$2="zo"</formula>
    </cfRule>
  </conditionalFormatting>
  <conditionalFormatting sqref="H57 O57 V57 AC57 AJ57 AQ57 AX57 BL57 BS57 BZ57 CG57 CN57 CU57 DB57 DI57 DP57 DW57 EK57 ER57">
    <cfRule type="expression" dxfId="820" priority="814">
      <formula>F$2="zo"</formula>
    </cfRule>
  </conditionalFormatting>
  <conditionalFormatting sqref="H56:BC56 B62:J81 EZ47:HF82 AW60:BC60 CO60:DJ60 K61:AV61 AY61:BC61 CP61:CY61 DA61:DJ61 K80:EH80 K81:BK81 BM81:EH81 EI80:EI82 AR68:BC68 AM58:BC59 AP70:AQ70 K71:BC71 B47:EY48 BE49:DZ49 EB49:EN49 B49:BC50 EP49:EY56 EA49:EA57 BE50:EN50 B51:I51 K51:AL51 AN51:BC51 BE51:BQ51 BT51:DJ51 DL51:EN51 BE52:EN54 B52:BC55 BE55:CI55 DC55 B56:F56 BE56:EN56 G56:G59 ET57:EY57 J57:J60 K58:AL58 BE58 BG58:BQ58 BT58:EN58 B58:F59 H58:I59 EP58:EY72 K59:AK59 BE59:EN59 B60:I61 BE60:CN61 DL60:EN61 DK60:DK66 BE62:BQ62 BT62:CM62 DL62:DN62 DP62:EN62 CN62:DJ66 K63:BT63 BV63:CM63 DL63:EN72 BE64:BF64 K64:BC66 BE65:CM66 K67:DK67 K68:AP68 CN68:DK72 AP69:BC69 K69:AO70 AS70:BC70 L72:O72 BE72:BQ72 BT72:CM72 K73:EY79 EJ80:EN80 EQ80:EY82 EJ81:EO82 B82:F82 I82:DV82 DX82:EH82">
    <cfRule type="expression" dxfId="818" priority="84">
      <formula>B$47="zo"</formula>
    </cfRule>
  </conditionalFormatting>
  <conditionalFormatting sqref="I22:Y22 I5:DH5 FA4:FA15">
    <cfRule type="cellIs" dxfId="817" priority="775" operator="between">
      <formula>1</formula>
      <formula>4</formula>
    </cfRule>
    <cfRule type="cellIs" dxfId="816" priority="776" operator="equal">
      <formula>"1B"</formula>
    </cfRule>
    <cfRule type="cellIs" dxfId="815" priority="778" operator="equal">
      <formula>"3B"</formula>
    </cfRule>
  </conditionalFormatting>
  <conditionalFormatting sqref="I5:DH5 I22:EV22 B2:EX4 DJ5:EX5 I6:EX6 I7:EV7 EW7:EX9 I8:CD8 CF8:EV8 I9:EK9 I10:AM10 AO10:AP10 AR10:EX10 I11:BC11 BE11:EK11 EW11:EX22 I12:CF12 CH12:EV12 AD13:EV13 I13:AC14 I15:DU15 DV15:EV16 I16:CD16 CG16:DF16 DH16:DI16 DK16:DU16 I17:EB17 ED17:EV17 I18:CL18 CN18:EV18 I19:BF19 BI19:EV19 I20:EV20 I21:DI21 EM21:EV21 I23:EX23 I24:DB24 DD24:EV24 EW24:EX27 I25:BB25 BD25:EV25 AD26:AM26 AO26:AP26 EM26:EV26 I26:AC27 AD27:EV27 B28:EX33 B34:AM34 AO34:EX34 B35:EX35 AD14:BY14 CA14:EV14 EM11:EV11 EM9:EV9 DK21:EK21 AR26:EK26">
    <cfRule type="expression" dxfId="814" priority="781">
      <formula>B$2="zo"</formula>
    </cfRule>
  </conditionalFormatting>
  <conditionalFormatting sqref="I12:CF12 CH12:EV12 I13:EV13 I14:BY14 I9:EM9 CA14:EV14">
    <cfRule type="cellIs" dxfId="813" priority="160" operator="between">
      <formula>1</formula>
      <formula>4</formula>
    </cfRule>
    <cfRule type="cellIs" dxfId="812" priority="161" operator="equal">
      <formula>"1B"</formula>
    </cfRule>
    <cfRule type="cellIs" dxfId="811" priority="162" operator="equal">
      <formula>"3B"</formula>
    </cfRule>
  </conditionalFormatting>
  <conditionalFormatting sqref="I7:EV7 I8:CD8 CF8:EV8 I12:CF12 CH12:EV12 CG13 I15:DU15 CG16:DF16 DH16:DU16 I17:EB17 I18:CL18 CN18:EV18 I25:EV25 AD27:EV27 B28:EX33 EZ49:HH72 J52:J72 C57:F57 B60:I72 AD61:AD62 K62:AC62 AE62:BC62 K63:BT63 BV63:CM63 K64:CM66 K69:AO70 B73:HH78 BD49:BD56 AM57:BD57 BF57:CH57 CJ57:CZ57 DB57:DU57 DW57:EI57 EK57:EN57 EP57 K57:AL59 BS58:EN58 BD58:BD62 BD68:BD72 I5:DH5 I6:EX6 I10:AM10 I11:BC11 I13:AB14 I16:CE16 I23:EX23 I24:DB24 I26:AC27 B35:EX45 B83:AV83 AX83:EX83 B84:EX85 X87:CY87 DA87:EX87 B88:G88 I88:EX88 B89:EX92 B4:EX4 DJ5:EX5 BE49:EY49 EP50:EY56 BE51:BQ51 BS51:DJ51 ER57:EY57 BE58:BQ58 EP58:EY72 CN59:EN59 BE59:CM61 DK60:EN61 BE62:BR62 BT62:CM62 CN62:EN66 BT72:CM72 BE50:EN50 B49:BC51 G56:I59 BE68:CM71 AQ69:BC70 BE52:EN56 AM58:BC59 CN60:DJ60 DL51:EN51 B52:I55 K52:BC56 B56:F56 B58:F59 CN61 K67:EN67 K68:BC68 CN68:EN72 BE72:BR72 EW7:EX9 AO10:EX10 EW11:EX22 DV15:EV16 ED17:EV17 DD24:EV24 EW24:EX27 AD26:AP26 EM26:EV26 B34:AM34 AO34:EX34 EO50:EO72 BE11:EK11 EM11:EV11 I9:EV9 I19:EV22 AR26:EK26 K71:BC72">
    <cfRule type="cellIs" dxfId="810" priority="712" operator="equal">
      <formula>"T"</formula>
    </cfRule>
  </conditionalFormatting>
  <conditionalFormatting sqref="I7:EV7 I8:CD8 CF8:EV8 I12:CF12 CH12:EV12 CG13 I15:DU15 CG16:DF16 DH16:DU16 I17:EB17 I18:CL18 CN18:EV18 I25:EV25 AD27:EV27 B28:EY33 I5:DH5 I6:EX6 I10:AM10 I11:BC11 I13:AB14 I16:CE16 I23:EX23 I24:DB24 I26:AC27 B4:EY4 DJ5:EY5 FA4:FA15 EY5:EY8 EW7:EX9 AO10:EX10 EW11:EX22 DV15:EV16 ED17:EV17 DD24:EV24 EW24:EX27 AD26:AP26 EM26:EV26 B34:AM34 AO34:EY34 B35:EZ35 EZ16:EZ34 BE11:EK11 EM11:EV11 I9:EV9 I19:EV22 AR26:EK26">
    <cfRule type="cellIs" dxfId="809" priority="737" operator="equal">
      <formula>"B"</formula>
    </cfRule>
    <cfRule type="cellIs" dxfId="808" priority="742" operator="equal">
      <formula>"NL"</formula>
    </cfRule>
  </conditionalFormatting>
  <conditionalFormatting sqref="AD27:EV27">
    <cfRule type="cellIs" dxfId="806" priority="126" operator="between">
      <formula>1</formula>
      <formula>4</formula>
    </cfRule>
    <cfRule type="cellIs" dxfId="805" priority="127" operator="equal">
      <formula>"1B"</formula>
    </cfRule>
    <cfRule type="cellIs" dxfId="804" priority="128" operator="equal">
      <formula>"3B"</formula>
    </cfRule>
  </conditionalFormatting>
  <conditionalFormatting sqref="J51 AR70 BF58 J61">
    <cfRule type="expression" dxfId="803" priority="908">
      <formula>H$47="zo"</formula>
    </cfRule>
  </conditionalFormatting>
  <conditionalFormatting sqref="K60:AU60 F80:DZ81 AW60:BC60 CZ60 K61:AV61 AX61:BC61 CP61:CY61 DA61:DJ61 X86:BR86 BT86:EX86">
    <cfRule type="cellIs" dxfId="802" priority="69" operator="equal">
      <formula>"T"</formula>
    </cfRule>
  </conditionalFormatting>
  <conditionalFormatting sqref="K60:AU60">
    <cfRule type="expression" dxfId="801" priority="78">
      <formula>K$47="zo"</formula>
    </cfRule>
  </conditionalFormatting>
  <conditionalFormatting sqref="K56:BC56">
    <cfRule type="cellIs" dxfId="800" priority="79" operator="between">
      <formula>1</formula>
      <formula>4</formula>
    </cfRule>
    <cfRule type="cellIs" dxfId="799" priority="80" operator="equal">
      <formula>"1B"</formula>
    </cfRule>
    <cfRule type="cellIs" dxfId="798" priority="81" operator="equal">
      <formula>"3B"</formula>
    </cfRule>
    <cfRule type="cellIs" dxfId="797" priority="82" operator="equal">
      <formula>"B"</formula>
    </cfRule>
    <cfRule type="cellIs" dxfId="796" priority="83" operator="equal">
      <formula>"NL"</formula>
    </cfRule>
  </conditionalFormatting>
  <conditionalFormatting sqref="K62:BC62">
    <cfRule type="expression" dxfId="794" priority="35">
      <formula>K$47="zo"</formula>
    </cfRule>
    <cfRule type="cellIs" dxfId="793" priority="163" operator="between">
      <formula>1</formula>
      <formula>4</formula>
    </cfRule>
    <cfRule type="cellIs" dxfId="792" priority="164" operator="equal">
      <formula>"1B"</formula>
    </cfRule>
    <cfRule type="cellIs" dxfId="791" priority="165" operator="equal">
      <formula>"3B"</formula>
    </cfRule>
    <cfRule type="cellIs" dxfId="790" priority="166" operator="equal">
      <formula>"B"</formula>
    </cfRule>
    <cfRule type="cellIs" dxfId="789" priority="167" operator="equal">
      <formula>"NL"</formula>
    </cfRule>
  </conditionalFormatting>
  <conditionalFormatting sqref="K72:BC72">
    <cfRule type="cellIs" dxfId="788" priority="349" operator="between">
      <formula>1</formula>
      <formula>4</formula>
    </cfRule>
    <cfRule type="cellIs" dxfId="787" priority="350" operator="equal">
      <formula>"1B"</formula>
    </cfRule>
    <cfRule type="cellIs" dxfId="786" priority="351" operator="equal">
      <formula>"3B"</formula>
    </cfRule>
    <cfRule type="cellIs" dxfId="785" priority="352" operator="equal">
      <formula>"B"</formula>
    </cfRule>
    <cfRule type="cellIs" dxfId="784" priority="353" operator="equal">
      <formula>"NL"</formula>
    </cfRule>
  </conditionalFormatting>
  <conditionalFormatting sqref="N50">
    <cfRule type="cellIs" dxfId="783" priority="343" operator="between">
      <formula>1</formula>
      <formula>4</formula>
    </cfRule>
    <cfRule type="cellIs" dxfId="782" priority="344" operator="equal">
      <formula>"1B"</formula>
    </cfRule>
    <cfRule type="cellIs" dxfId="781" priority="345" operator="equal">
      <formula>"3B"</formula>
    </cfRule>
    <cfRule type="cellIs" dxfId="780" priority="346" operator="equal">
      <formula>"B"</formula>
    </cfRule>
    <cfRule type="cellIs" dxfId="779" priority="347" operator="equal">
      <formula>"NL"</formula>
    </cfRule>
    <cfRule type="expression" dxfId="778" priority="348">
      <formula>N$47="zo"</formula>
    </cfRule>
  </conditionalFormatting>
  <conditionalFormatting sqref="N57">
    <cfRule type="expression" dxfId="777" priority="104">
      <formula>N$47="zo"</formula>
    </cfRule>
  </conditionalFormatting>
  <conditionalFormatting sqref="P72:Q72">
    <cfRule type="expression" dxfId="776" priority="354">
      <formula>P$47="zo"</formula>
    </cfRule>
  </conditionalFormatting>
  <conditionalFormatting sqref="Q72:AQ72">
    <cfRule type="expression" dxfId="775" priority="85">
      <formula>Q$47="zo"</formula>
    </cfRule>
  </conditionalFormatting>
  <conditionalFormatting sqref="R57:R58 BT57 CA57 CH57 AX61 BL81 AR57 AY57 BM57 DC57 DJ57 DQ57 BS51 I57 P57 AD57 AK57 BF57 CO57 CV57 DX57 EL57 ES57 BS58 H82">
    <cfRule type="expression" dxfId="774" priority="327">
      <formula>G$47="zo"</formula>
    </cfRule>
  </conditionalFormatting>
  <conditionalFormatting sqref="R58">
    <cfRule type="cellIs" dxfId="773" priority="322" operator="between">
      <formula>1</formula>
      <formula>4</formula>
    </cfRule>
    <cfRule type="cellIs" dxfId="772" priority="323" operator="equal">
      <formula>"1B"</formula>
    </cfRule>
    <cfRule type="cellIs" dxfId="771" priority="324" operator="equal">
      <formula>"3B"</formula>
    </cfRule>
    <cfRule type="cellIs" dxfId="770" priority="325" operator="equal">
      <formula>"B"</formula>
    </cfRule>
    <cfRule type="cellIs" dxfId="769" priority="326" operator="equal">
      <formula>"NL"</formula>
    </cfRule>
  </conditionalFormatting>
  <conditionalFormatting sqref="R72">
    <cfRule type="cellIs" dxfId="768" priority="316" operator="between">
      <formula>1</formula>
      <formula>4</formula>
    </cfRule>
    <cfRule type="cellIs" dxfId="767" priority="317" operator="equal">
      <formula>"1B"</formula>
    </cfRule>
    <cfRule type="cellIs" dxfId="766" priority="318" operator="equal">
      <formula>"3B"</formula>
    </cfRule>
    <cfRule type="cellIs" dxfId="765" priority="319" operator="equal">
      <formula>"B"</formula>
    </cfRule>
    <cfRule type="cellIs" dxfId="764" priority="320" operator="equal">
      <formula>"NL"</formula>
    </cfRule>
    <cfRule type="expression" dxfId="763" priority="321">
      <formula>Q$47="zo"</formula>
    </cfRule>
  </conditionalFormatting>
  <conditionalFormatting sqref="R63:S63">
    <cfRule type="cellIs" dxfId="762" priority="445" operator="between">
      <formula>1</formula>
      <formula>4</formula>
    </cfRule>
    <cfRule type="cellIs" dxfId="761" priority="446" operator="equal">
      <formula>"1B"</formula>
    </cfRule>
    <cfRule type="cellIs" dxfId="760" priority="447" operator="equal">
      <formula>"3B"</formula>
    </cfRule>
    <cfRule type="cellIs" dxfId="759" priority="448" operator="equal">
      <formula>"B"</formula>
    </cfRule>
    <cfRule type="cellIs" dxfId="758" priority="449" operator="equal">
      <formula>"NL"</formula>
    </cfRule>
  </conditionalFormatting>
  <conditionalFormatting sqref="U57">
    <cfRule type="expression" dxfId="757" priority="103">
      <formula>U$47="zo"</formula>
    </cfRule>
  </conditionalFormatting>
  <conditionalFormatting sqref="U60">
    <cfRule type="expression" dxfId="756" priority="47">
      <formula>U$47="zo"</formula>
    </cfRule>
  </conditionalFormatting>
  <conditionalFormatting sqref="U57:AB57">
    <cfRule type="cellIs" dxfId="755" priority="49" operator="between">
      <formula>1</formula>
      <formula>4</formula>
    </cfRule>
    <cfRule type="cellIs" dxfId="754" priority="50" operator="equal">
      <formula>"1B"</formula>
    </cfRule>
    <cfRule type="cellIs" dxfId="753" priority="51" operator="equal">
      <formula>"3B"</formula>
    </cfRule>
    <cfRule type="cellIs" dxfId="752" priority="52" operator="equal">
      <formula>"B"</formula>
    </cfRule>
    <cfRule type="cellIs" dxfId="751" priority="53" operator="equal">
      <formula>"NL"</formula>
    </cfRule>
  </conditionalFormatting>
  <conditionalFormatting sqref="V57:W57">
    <cfRule type="expression" dxfId="750" priority="875">
      <formula>U$47="zo"</formula>
    </cfRule>
  </conditionalFormatting>
  <conditionalFormatting sqref="X86:EX86 B84:EX85 B36:EX44 B83:AV83 AX83:EX83 X87:CY87 DA87:EX87 B88:G88 I88:EX88 B89:EX91">
    <cfRule type="cellIs" dxfId="749" priority="487" operator="between">
      <formula>"AA"</formula>
      <formula>"ZZ"</formula>
    </cfRule>
  </conditionalFormatting>
  <conditionalFormatting sqref="AB57">
    <cfRule type="expression" dxfId="748" priority="48">
      <formula>AB$47="zo"</formula>
    </cfRule>
  </conditionalFormatting>
  <conditionalFormatting sqref="AC57:AK57">
    <cfRule type="cellIs" dxfId="746" priority="335" operator="between">
      <formula>1</formula>
      <formula>4</formula>
    </cfRule>
    <cfRule type="cellIs" dxfId="745" priority="336" operator="equal">
      <formula>"1B"</formula>
    </cfRule>
    <cfRule type="cellIs" dxfId="744" priority="337" operator="equal">
      <formula>"3B"</formula>
    </cfRule>
    <cfRule type="cellIs" dxfId="743" priority="338" operator="equal">
      <formula>"B"</formula>
    </cfRule>
    <cfRule type="cellIs" dxfId="742" priority="339" operator="equal">
      <formula>"NL"</formula>
    </cfRule>
  </conditionalFormatting>
  <conditionalFormatting sqref="AC13:EV13 AC14:BY14 CA14:EV14">
    <cfRule type="cellIs" dxfId="741" priority="173" operator="equal">
      <formula>"T"</formula>
    </cfRule>
    <cfRule type="cellIs" dxfId="740" priority="174" operator="equal">
      <formula>"B"</formula>
    </cfRule>
    <cfRule type="cellIs" dxfId="739" priority="175" operator="equal">
      <formula>"NL"</formula>
    </cfRule>
  </conditionalFormatting>
  <conditionalFormatting sqref="AD71">
    <cfRule type="cellIs" dxfId="737" priority="22" operator="between">
      <formula>1</formula>
      <formula>4</formula>
    </cfRule>
    <cfRule type="cellIs" dxfId="736" priority="23" operator="equal">
      <formula>"1B"</formula>
    </cfRule>
    <cfRule type="cellIs" dxfId="735" priority="24" operator="equal">
      <formula>"3B"</formula>
    </cfRule>
    <cfRule type="cellIs" dxfId="734" priority="25" operator="equal">
      <formula>"B"</formula>
    </cfRule>
    <cfRule type="cellIs" dxfId="733" priority="26" operator="equal">
      <formula>"NL"</formula>
    </cfRule>
  </conditionalFormatting>
  <conditionalFormatting sqref="AH55">
    <cfRule type="expression" dxfId="731" priority="77">
      <formula>AH$47="zo"</formula>
    </cfRule>
  </conditionalFormatting>
  <conditionalFormatting sqref="AI57">
    <cfRule type="expression" dxfId="730" priority="340">
      <formula>AI$47="zo"</formula>
    </cfRule>
  </conditionalFormatting>
  <conditionalFormatting sqref="AL57">
    <cfRule type="expression" dxfId="729" priority="485">
      <formula>AL$47="zo"</formula>
    </cfRule>
  </conditionalFormatting>
  <conditionalFormatting sqref="AL57:AL59 BE50:EN50 B49:BC50 BF57:BJ57 DW57:EI57 EK57:EN57 B56:F56 B58:F59 CN61 EO50:EO72 C57:F57 EP57">
    <cfRule type="cellIs" dxfId="727" priority="533" operator="between">
      <formula>1</formula>
      <formula>4</formula>
    </cfRule>
    <cfRule type="cellIs" dxfId="726" priority="534" operator="equal">
      <formula>"1B"</formula>
    </cfRule>
    <cfRule type="cellIs" dxfId="725" priority="535" operator="equal">
      <formula>"3B"</formula>
    </cfRule>
    <cfRule type="cellIs" dxfId="724" priority="536" operator="equal">
      <formula>"B"</formula>
    </cfRule>
    <cfRule type="cellIs" dxfId="723" priority="537" operator="equal">
      <formula>"NL"</formula>
    </cfRule>
  </conditionalFormatting>
  <conditionalFormatting sqref="AM51">
    <cfRule type="expression" dxfId="722" priority="1007">
      <formula>AI$47="zo"</formula>
    </cfRule>
  </conditionalFormatting>
  <conditionalFormatting sqref="AM57:BD57">
    <cfRule type="cellIs" dxfId="721" priority="153" operator="between">
      <formula>1</formula>
      <formula>4</formula>
    </cfRule>
    <cfRule type="cellIs" dxfId="720" priority="154" operator="equal">
      <formula>"1B"</formula>
    </cfRule>
    <cfRule type="cellIs" dxfId="719" priority="155" operator="equal">
      <formula>"3B"</formula>
    </cfRule>
    <cfRule type="cellIs" dxfId="718" priority="156" operator="equal">
      <formula>"B"</formula>
    </cfRule>
    <cfRule type="cellIs" dxfId="717" priority="157" operator="equal">
      <formula>"NL"</formula>
    </cfRule>
  </conditionalFormatting>
  <conditionalFormatting sqref="AN26">
    <cfRule type="expression" dxfId="716" priority="1051">
      <formula>AQ$2="zo"</formula>
    </cfRule>
  </conditionalFormatting>
  <conditionalFormatting sqref="AP57">
    <cfRule type="expression" dxfId="715" priority="152">
      <formula>AP$47="zo"</formula>
    </cfRule>
  </conditionalFormatting>
  <conditionalFormatting sqref="AP69">
    <cfRule type="cellIs" dxfId="714" priority="302" operator="between">
      <formula>1</formula>
      <formula>4</formula>
    </cfRule>
    <cfRule type="cellIs" dxfId="713" priority="303" operator="equal">
      <formula>"1B"</formula>
    </cfRule>
    <cfRule type="cellIs" dxfId="712" priority="304" operator="equal">
      <formula>"3B"</formula>
    </cfRule>
    <cfRule type="cellIs" dxfId="711" priority="305" operator="equal">
      <formula>"B"</formula>
    </cfRule>
    <cfRule type="cellIs" dxfId="710" priority="306" operator="equal">
      <formula>"NL"</formula>
    </cfRule>
    <cfRule type="cellIs" dxfId="709" priority="307" operator="equal">
      <formula>"T"</formula>
    </cfRule>
  </conditionalFormatting>
  <conditionalFormatting sqref="AP70">
    <cfRule type="cellIs" dxfId="707" priority="28" operator="between">
      <formula>1</formula>
      <formula>4</formula>
    </cfRule>
    <cfRule type="cellIs" dxfId="706" priority="29" operator="equal">
      <formula>"1B"</formula>
    </cfRule>
    <cfRule type="cellIs" dxfId="705" priority="30" operator="equal">
      <formula>"3B"</formula>
    </cfRule>
    <cfRule type="cellIs" dxfId="704" priority="31" operator="equal">
      <formula>"B"</formula>
    </cfRule>
    <cfRule type="cellIs" dxfId="703" priority="32" operator="equal">
      <formula>"NL"</formula>
    </cfRule>
    <cfRule type="cellIs" dxfId="701" priority="34" operator="equal">
      <formula>"T"</formula>
    </cfRule>
  </conditionalFormatting>
  <conditionalFormatting sqref="AQ10">
    <cfRule type="expression" dxfId="699" priority="1064">
      <formula>AN$2="zo"</formula>
    </cfRule>
  </conditionalFormatting>
  <conditionalFormatting sqref="AR68">
    <cfRule type="cellIs" dxfId="698" priority="42" operator="between">
      <formula>1</formula>
      <formula>4</formula>
    </cfRule>
    <cfRule type="cellIs" dxfId="697" priority="43" operator="equal">
      <formula>"1B"</formula>
    </cfRule>
    <cfRule type="cellIs" dxfId="696" priority="44" operator="equal">
      <formula>"3B"</formula>
    </cfRule>
    <cfRule type="cellIs" dxfId="695" priority="45" operator="equal">
      <formula>"B"</formula>
    </cfRule>
    <cfRule type="cellIs" dxfId="694" priority="46" operator="equal">
      <formula>"NL"</formula>
    </cfRule>
  </conditionalFormatting>
  <conditionalFormatting sqref="AR72">
    <cfRule type="expression" dxfId="693" priority="1023">
      <formula>AR$47="zo"</formula>
    </cfRule>
  </conditionalFormatting>
  <conditionalFormatting sqref="AS72:BC72">
    <cfRule type="expression" dxfId="692" priority="205">
      <formula>AS$47="zo"</formula>
    </cfRule>
  </conditionalFormatting>
  <conditionalFormatting sqref="AV59:AV60">
    <cfRule type="cellIs" dxfId="691" priority="38" operator="equal">
      <formula>"T"</formula>
    </cfRule>
  </conditionalFormatting>
  <conditionalFormatting sqref="AV60">
    <cfRule type="expression" dxfId="690" priority="37">
      <formula>AV$47="zo"</formula>
    </cfRule>
  </conditionalFormatting>
  <conditionalFormatting sqref="AW57">
    <cfRule type="expression" dxfId="688" priority="315">
      <formula>AW$47="zo"</formula>
    </cfRule>
  </conditionalFormatting>
  <conditionalFormatting sqref="AX65">
    <cfRule type="expression" dxfId="687" priority="309">
      <formula>AX$47="zo"</formula>
    </cfRule>
  </conditionalFormatting>
  <conditionalFormatting sqref="AZ19">
    <cfRule type="expression" dxfId="686" priority="475">
      <formula>AL$2="zo"</formula>
    </cfRule>
  </conditionalFormatting>
  <conditionalFormatting sqref="BC69">
    <cfRule type="cellIs" dxfId="685" priority="230" operator="between">
      <formula>1</formula>
      <formula>4</formula>
    </cfRule>
    <cfRule type="cellIs" dxfId="684" priority="231" operator="equal">
      <formula>"1B"</formula>
    </cfRule>
    <cfRule type="cellIs" dxfId="683" priority="232" operator="equal">
      <formula>"3B"</formula>
    </cfRule>
    <cfRule type="cellIs" dxfId="682" priority="233" operator="equal">
      <formula>"B"</formula>
    </cfRule>
    <cfRule type="cellIs" dxfId="681" priority="234" operator="equal">
      <formula>"NL"</formula>
    </cfRule>
    <cfRule type="expression" dxfId="680" priority="235">
      <formula>BC$47="zo"</formula>
    </cfRule>
  </conditionalFormatting>
  <conditionalFormatting sqref="BD49:BD56">
    <cfRule type="cellIs" dxfId="679" priority="105" operator="between">
      <formula>1</formula>
      <formula>4</formula>
    </cfRule>
    <cfRule type="cellIs" dxfId="678" priority="106" operator="equal">
      <formula>"1B"</formula>
    </cfRule>
    <cfRule type="cellIs" dxfId="677" priority="107" operator="equal">
      <formula>"3B"</formula>
    </cfRule>
    <cfRule type="cellIs" dxfId="676" priority="108" operator="equal">
      <formula>"B"</formula>
    </cfRule>
    <cfRule type="cellIs" dxfId="675" priority="109" operator="equal">
      <formula>"NL"</formula>
    </cfRule>
  </conditionalFormatting>
  <conditionalFormatting sqref="BD58:BD62 BD64:BD66 BD68:BD72">
    <cfRule type="cellIs" dxfId="674" priority="110" operator="between">
      <formula>1</formula>
      <formula>4</formula>
    </cfRule>
    <cfRule type="cellIs" dxfId="673" priority="111" operator="equal">
      <formula>"1B"</formula>
    </cfRule>
    <cfRule type="cellIs" dxfId="672" priority="112" operator="equal">
      <formula>"3B"</formula>
    </cfRule>
    <cfRule type="cellIs" dxfId="671" priority="113" operator="equal">
      <formula>"B"</formula>
    </cfRule>
    <cfRule type="cellIs" dxfId="670" priority="114" operator="equal">
      <formula>"NL"</formula>
    </cfRule>
  </conditionalFormatting>
  <conditionalFormatting sqref="BE68:CM71">
    <cfRule type="expression" dxfId="669" priority="295">
      <formula>BE$47="zo"</formula>
    </cfRule>
  </conditionalFormatting>
  <conditionalFormatting sqref="BF64:BF65">
    <cfRule type="cellIs" dxfId="667" priority="296" operator="between">
      <formula>1</formula>
      <formula>4</formula>
    </cfRule>
    <cfRule type="cellIs" dxfId="666" priority="297" operator="equal">
      <formula>"1B"</formula>
    </cfRule>
    <cfRule type="cellIs" dxfId="665" priority="298" operator="equal">
      <formula>"3B"</formula>
    </cfRule>
    <cfRule type="cellIs" dxfId="664" priority="299" operator="equal">
      <formula>"B"</formula>
    </cfRule>
    <cfRule type="cellIs" dxfId="663" priority="300" operator="equal">
      <formula>"NL"</formula>
    </cfRule>
    <cfRule type="expression" dxfId="662" priority="301">
      <formula>BF$47="zo"</formula>
    </cfRule>
  </conditionalFormatting>
  <conditionalFormatting sqref="BG64">
    <cfRule type="expression" dxfId="661" priority="1039">
      <formula>BD$47="zo"</formula>
    </cfRule>
  </conditionalFormatting>
  <conditionalFormatting sqref="BG19:BH19">
    <cfRule type="expression" dxfId="660" priority="944">
      <formula>AS$2="zo"</formula>
    </cfRule>
  </conditionalFormatting>
  <conditionalFormatting sqref="BG64:CM64">
    <cfRule type="expression" dxfId="659" priority="204">
      <formula>BG$47="zo"</formula>
    </cfRule>
  </conditionalFormatting>
  <conditionalFormatting sqref="BK57">
    <cfRule type="expression" dxfId="658" priority="70">
      <formula>BK$47="zo"</formula>
    </cfRule>
    <cfRule type="cellIs" dxfId="657" priority="71" operator="between">
      <formula>1</formula>
      <formula>4</formula>
    </cfRule>
    <cfRule type="cellIs" dxfId="656" priority="72" operator="equal">
      <formula>"1B"</formula>
    </cfRule>
    <cfRule type="cellIs" dxfId="655" priority="73" operator="equal">
      <formula>"3B"</formula>
    </cfRule>
    <cfRule type="cellIs" dxfId="654" priority="74" operator="equal">
      <formula>"B"</formula>
    </cfRule>
    <cfRule type="cellIs" dxfId="653" priority="75" operator="equal">
      <formula>"NL"</formula>
    </cfRule>
  </conditionalFormatting>
  <conditionalFormatting sqref="BL66:BM71">
    <cfRule type="cellIs" dxfId="651" priority="728" operator="equal">
      <formula>"T"</formula>
    </cfRule>
  </conditionalFormatting>
  <conditionalFormatting sqref="BL57:BR57">
    <cfRule type="cellIs" dxfId="650" priority="147" operator="between">
      <formula>1</formula>
      <formula>4</formula>
    </cfRule>
    <cfRule type="cellIs" dxfId="649" priority="148" operator="equal">
      <formula>"1B"</formula>
    </cfRule>
    <cfRule type="cellIs" dxfId="648" priority="149" operator="equal">
      <formula>"3B"</formula>
    </cfRule>
    <cfRule type="cellIs" dxfId="647" priority="150" operator="equal">
      <formula>"B"</formula>
    </cfRule>
    <cfRule type="cellIs" dxfId="646" priority="151" operator="equal">
      <formula>"NL"</formula>
    </cfRule>
  </conditionalFormatting>
  <conditionalFormatting sqref="BN19:BO19">
    <cfRule type="expression" dxfId="645" priority="474">
      <formula>AZ$2="zo"</formula>
    </cfRule>
  </conditionalFormatting>
  <conditionalFormatting sqref="BQ65">
    <cfRule type="cellIs" dxfId="644" priority="206" operator="between">
      <formula>1</formula>
      <formula>4</formula>
    </cfRule>
    <cfRule type="cellIs" dxfId="643" priority="207" operator="equal">
      <formula>"1B"</formula>
    </cfRule>
    <cfRule type="cellIs" dxfId="642" priority="208" operator="equal">
      <formula>"3B"</formula>
    </cfRule>
    <cfRule type="cellIs" dxfId="641" priority="209" operator="equal">
      <formula>"B"</formula>
    </cfRule>
    <cfRule type="cellIs" dxfId="640" priority="210" operator="equal">
      <formula>"NL"</formula>
    </cfRule>
    <cfRule type="expression" dxfId="639" priority="211">
      <formula>BQ$47="zo"</formula>
    </cfRule>
  </conditionalFormatting>
  <conditionalFormatting sqref="BR57">
    <cfRule type="expression" dxfId="638" priority="146">
      <formula>BR$47="zo"</formula>
    </cfRule>
  </conditionalFormatting>
  <conditionalFormatting sqref="BR62 DO62 BR72">
    <cfRule type="expression" dxfId="637" priority="1454">
      <formula>BS$47="zo"</formula>
    </cfRule>
  </conditionalFormatting>
  <conditionalFormatting sqref="BS85:BS86">
    <cfRule type="cellIs" dxfId="636" priority="40" operator="equal">
      <formula>"T"</formula>
    </cfRule>
  </conditionalFormatting>
  <conditionalFormatting sqref="BS57:CH57">
    <cfRule type="cellIs" dxfId="635" priority="225" operator="between">
      <formula>1</formula>
      <formula>4</formula>
    </cfRule>
    <cfRule type="cellIs" dxfId="634" priority="226" operator="equal">
      <formula>"1B"</formula>
    </cfRule>
    <cfRule type="cellIs" dxfId="633" priority="227" operator="equal">
      <formula>"3B"</formula>
    </cfRule>
    <cfRule type="cellIs" dxfId="632" priority="228" operator="equal">
      <formula>"B"</formula>
    </cfRule>
    <cfRule type="cellIs" dxfId="631" priority="229" operator="equal">
      <formula>"NL"</formula>
    </cfRule>
  </conditionalFormatting>
  <conditionalFormatting sqref="BT72:CM72">
    <cfRule type="cellIs" dxfId="630" priority="266" operator="between">
      <formula>1</formula>
      <formula>4</formula>
    </cfRule>
    <cfRule type="cellIs" dxfId="629" priority="267" operator="equal">
      <formula>"1B"</formula>
    </cfRule>
    <cfRule type="cellIs" dxfId="628" priority="268" operator="equal">
      <formula>"3B"</formula>
    </cfRule>
    <cfRule type="cellIs" dxfId="627" priority="269" operator="equal">
      <formula>"B"</formula>
    </cfRule>
    <cfRule type="cellIs" dxfId="626" priority="270" operator="equal">
      <formula>"NL"</formula>
    </cfRule>
  </conditionalFormatting>
  <conditionalFormatting sqref="BX65">
    <cfRule type="cellIs" dxfId="625" priority="284" operator="between">
      <formula>1</formula>
      <formula>4</formula>
    </cfRule>
    <cfRule type="cellIs" dxfId="624" priority="285" operator="equal">
      <formula>"1B"</formula>
    </cfRule>
    <cfRule type="cellIs" dxfId="623" priority="286" operator="equal">
      <formula>"3B"</formula>
    </cfRule>
    <cfRule type="cellIs" dxfId="622" priority="287" operator="equal">
      <formula>"B"</formula>
    </cfRule>
    <cfRule type="cellIs" dxfId="621" priority="288" operator="equal">
      <formula>"NL"</formula>
    </cfRule>
    <cfRule type="expression" dxfId="620" priority="289">
      <formula>BX$47="zo"</formula>
    </cfRule>
  </conditionalFormatting>
  <conditionalFormatting sqref="BX72">
    <cfRule type="cellIs" dxfId="619" priority="218" operator="between">
      <formula>1</formula>
      <formula>4</formula>
    </cfRule>
    <cfRule type="cellIs" dxfId="618" priority="219" operator="equal">
      <formula>"1B"</formula>
    </cfRule>
    <cfRule type="cellIs" dxfId="617" priority="220" operator="equal">
      <formula>"3B"</formula>
    </cfRule>
    <cfRule type="cellIs" dxfId="616" priority="221" operator="equal">
      <formula>"B"</formula>
    </cfRule>
    <cfRule type="cellIs" dxfId="615" priority="222" operator="equal">
      <formula>"NL"</formula>
    </cfRule>
    <cfRule type="expression" dxfId="614" priority="223">
      <formula>BW$2="zo"</formula>
    </cfRule>
  </conditionalFormatting>
  <conditionalFormatting sqref="BY57">
    <cfRule type="expression" dxfId="613" priority="224">
      <formula>BY$47="zo"</formula>
    </cfRule>
  </conditionalFormatting>
  <conditionalFormatting sqref="CB19:CC19">
    <cfRule type="expression" dxfId="612" priority="473">
      <formula>BN$2="zo"</formula>
    </cfRule>
  </conditionalFormatting>
  <conditionalFormatting sqref="CE70">
    <cfRule type="cellIs" dxfId="611" priority="260" operator="between">
      <formula>1</formula>
      <formula>4</formula>
    </cfRule>
    <cfRule type="cellIs" dxfId="610" priority="261" operator="equal">
      <formula>"1B"</formula>
    </cfRule>
    <cfRule type="cellIs" dxfId="609" priority="262" operator="equal">
      <formula>"3B"</formula>
    </cfRule>
    <cfRule type="cellIs" dxfId="608" priority="263" operator="equal">
      <formula>"B"</formula>
    </cfRule>
    <cfRule type="cellIs" dxfId="607" priority="264" operator="equal">
      <formula>"NL"</formula>
    </cfRule>
    <cfRule type="expression" dxfId="606" priority="265">
      <formula>CE$47="zo"</formula>
    </cfRule>
    <cfRule type="cellIs" dxfId="605" priority="272" operator="between">
      <formula>1</formula>
      <formula>4</formula>
    </cfRule>
    <cfRule type="cellIs" dxfId="604" priority="273" operator="equal">
      <formula>"1B"</formula>
    </cfRule>
    <cfRule type="cellIs" dxfId="603" priority="274" operator="equal">
      <formula>"3B"</formula>
    </cfRule>
    <cfRule type="cellIs" dxfId="602" priority="275" operator="equal">
      <formula>"B"</formula>
    </cfRule>
    <cfRule type="cellIs" dxfId="601" priority="276" operator="equal">
      <formula>"NL"</formula>
    </cfRule>
    <cfRule type="expression" dxfId="600" priority="277">
      <formula>CE$47="zo"</formula>
    </cfRule>
    <cfRule type="cellIs" dxfId="599" priority="278" operator="between">
      <formula>1</formula>
      <formula>4</formula>
    </cfRule>
    <cfRule type="cellIs" dxfId="598" priority="279" operator="equal">
      <formula>"1B"</formula>
    </cfRule>
    <cfRule type="cellIs" dxfId="597" priority="280" operator="equal">
      <formula>"3B"</formula>
    </cfRule>
    <cfRule type="cellIs" dxfId="596" priority="281" operator="equal">
      <formula>"B"</formula>
    </cfRule>
    <cfRule type="cellIs" dxfId="595" priority="282" operator="equal">
      <formula>"NL"</formula>
    </cfRule>
    <cfRule type="expression" dxfId="594" priority="283">
      <formula>CE$47="zo"</formula>
    </cfRule>
  </conditionalFormatting>
  <conditionalFormatting sqref="CF57">
    <cfRule type="expression" dxfId="593" priority="217">
      <formula>CF$47="zo"</formula>
    </cfRule>
  </conditionalFormatting>
  <conditionalFormatting sqref="CH27">
    <cfRule type="cellIs" dxfId="591" priority="86" operator="equal">
      <formula>"T"</formula>
    </cfRule>
    <cfRule type="cellIs" dxfId="590" priority="87" operator="equal">
      <formula>"B"</formula>
    </cfRule>
    <cfRule type="cellIs" dxfId="589" priority="88" operator="equal">
      <formula>"NL"</formula>
    </cfRule>
  </conditionalFormatting>
  <conditionalFormatting sqref="CI19:CJ19">
    <cfRule type="expression" dxfId="588" priority="472">
      <formula>BU$2="zo"</formula>
    </cfRule>
  </conditionalFormatting>
  <conditionalFormatting sqref="CK55">
    <cfRule type="cellIs" dxfId="587" priority="179" operator="between">
      <formula>1</formula>
      <formula>4</formula>
    </cfRule>
    <cfRule type="cellIs" dxfId="586" priority="180" operator="equal">
      <formula>"1B"</formula>
    </cfRule>
    <cfRule type="cellIs" dxfId="585" priority="181" operator="equal">
      <formula>"3B"</formula>
    </cfRule>
    <cfRule type="cellIs" dxfId="584" priority="182" operator="equal">
      <formula>"B"</formula>
    </cfRule>
    <cfRule type="cellIs" dxfId="583" priority="183" operator="equal">
      <formula>"NL"</formula>
    </cfRule>
  </conditionalFormatting>
  <conditionalFormatting sqref="CK55:EN55">
    <cfRule type="expression" dxfId="582" priority="184">
      <formula>CK$47="zo"</formula>
    </cfRule>
  </conditionalFormatting>
  <conditionalFormatting sqref="CL64:CL65">
    <cfRule type="cellIs" dxfId="581" priority="193" operator="between">
      <formula>1</formula>
      <formula>4</formula>
    </cfRule>
    <cfRule type="cellIs" dxfId="580" priority="194" operator="equal">
      <formula>"1B"</formula>
    </cfRule>
    <cfRule type="cellIs" dxfId="579" priority="195" operator="equal">
      <formula>"3B"</formula>
    </cfRule>
    <cfRule type="cellIs" dxfId="578" priority="196" operator="equal">
      <formula>"B"</formula>
    </cfRule>
    <cfRule type="cellIs" dxfId="577" priority="197" operator="equal">
      <formula>"NL"</formula>
    </cfRule>
  </conditionalFormatting>
  <conditionalFormatting sqref="CL65">
    <cfRule type="expression" dxfId="576" priority="198">
      <formula>CL$47="zo"</formula>
    </cfRule>
  </conditionalFormatting>
  <conditionalFormatting sqref="CL70">
    <cfRule type="cellIs" dxfId="575" priority="290" operator="between">
      <formula>1</formula>
      <formula>4</formula>
    </cfRule>
    <cfRule type="cellIs" dxfId="574" priority="291" operator="equal">
      <formula>"1B"</formula>
    </cfRule>
    <cfRule type="cellIs" dxfId="573" priority="292" operator="equal">
      <formula>"3B"</formula>
    </cfRule>
    <cfRule type="cellIs" dxfId="572" priority="293" operator="equal">
      <formula>"B"</formula>
    </cfRule>
    <cfRule type="cellIs" dxfId="571" priority="294" operator="equal">
      <formula>"NL"</formula>
    </cfRule>
  </conditionalFormatting>
  <conditionalFormatting sqref="CM57">
    <cfRule type="expression" dxfId="570" priority="192">
      <formula>CM$47="zo"</formula>
    </cfRule>
  </conditionalFormatting>
  <conditionalFormatting sqref="CO64">
    <cfRule type="cellIs" dxfId="569" priority="236" operator="between">
      <formula>1</formula>
      <formula>4</formula>
    </cfRule>
    <cfRule type="cellIs" dxfId="568" priority="237" operator="equal">
      <formula>"1B"</formula>
    </cfRule>
    <cfRule type="cellIs" dxfId="567" priority="238" operator="equal">
      <formula>"3B"</formula>
    </cfRule>
    <cfRule type="cellIs" dxfId="566" priority="239" operator="equal">
      <formula>"B"</formula>
    </cfRule>
    <cfRule type="cellIs" dxfId="565" priority="240" operator="equal">
      <formula>"NL"</formula>
    </cfRule>
    <cfRule type="expression" dxfId="564" priority="241">
      <formula>CO$47="zo"</formula>
    </cfRule>
    <cfRule type="cellIs" dxfId="563" priority="243" operator="between">
      <formula>1</formula>
      <formula>4</formula>
    </cfRule>
    <cfRule type="cellIs" dxfId="562" priority="244" operator="equal">
      <formula>"1B"</formula>
    </cfRule>
    <cfRule type="cellIs" dxfId="561" priority="245" operator="equal">
      <formula>"3B"</formula>
    </cfRule>
    <cfRule type="cellIs" dxfId="560" priority="246" operator="equal">
      <formula>"B"</formula>
    </cfRule>
    <cfRule type="cellIs" dxfId="559" priority="247" operator="equal">
      <formula>"NL"</formula>
    </cfRule>
    <cfRule type="expression" dxfId="558" priority="253">
      <formula>CO$47="zo"</formula>
    </cfRule>
    <cfRule type="cellIs" dxfId="557" priority="255" operator="between">
      <formula>1</formula>
      <formula>4</formula>
    </cfRule>
    <cfRule type="cellIs" dxfId="556" priority="256" operator="equal">
      <formula>"1B"</formula>
    </cfRule>
    <cfRule type="cellIs" dxfId="555" priority="257" operator="equal">
      <formula>"3B"</formula>
    </cfRule>
    <cfRule type="cellIs" dxfId="554" priority="258" operator="equal">
      <formula>"B"</formula>
    </cfRule>
    <cfRule type="cellIs" dxfId="553" priority="259" operator="equal">
      <formula>"NL"</formula>
    </cfRule>
  </conditionalFormatting>
  <conditionalFormatting sqref="CP19:CQ19">
    <cfRule type="expression" dxfId="552" priority="471">
      <formula>CB$2="zo"</formula>
    </cfRule>
  </conditionalFormatting>
  <conditionalFormatting sqref="CQ63:CR63">
    <cfRule type="cellIs" dxfId="551" priority="385" operator="between">
      <formula>1</formula>
      <formula>4</formula>
    </cfRule>
    <cfRule type="cellIs" dxfId="550" priority="386" operator="equal">
      <formula>"1B"</formula>
    </cfRule>
    <cfRule type="cellIs" dxfId="549" priority="387" operator="equal">
      <formula>"3B"</formula>
    </cfRule>
    <cfRule type="cellIs" dxfId="548" priority="388" operator="equal">
      <formula>"B"</formula>
    </cfRule>
    <cfRule type="cellIs" dxfId="547" priority="389" operator="equal">
      <formula>"NL"</formula>
    </cfRule>
  </conditionalFormatting>
  <conditionalFormatting sqref="CT57">
    <cfRule type="expression" dxfId="546" priority="185">
      <formula>CT$47="zo"</formula>
    </cfRule>
  </conditionalFormatting>
  <conditionalFormatting sqref="CT62">
    <cfRule type="expression" dxfId="545" priority="186">
      <formula>CT$47="zo"</formula>
    </cfRule>
    <cfRule type="cellIs" dxfId="544" priority="187" operator="between">
      <formula>1</formula>
      <formula>4</formula>
    </cfRule>
    <cfRule type="cellIs" dxfId="543" priority="188" operator="equal">
      <formula>"1B"</formula>
    </cfRule>
    <cfRule type="cellIs" dxfId="542" priority="189" operator="equal">
      <formula>"3B"</formula>
    </cfRule>
    <cfRule type="cellIs" dxfId="541" priority="190" operator="equal">
      <formula>"B"</formula>
    </cfRule>
    <cfRule type="cellIs" dxfId="540" priority="191" operator="equal">
      <formula>"NL"</formula>
    </cfRule>
  </conditionalFormatting>
  <conditionalFormatting sqref="CW19:CX19">
    <cfRule type="expression" dxfId="539" priority="470">
      <formula>CI$2="zo"</formula>
    </cfRule>
  </conditionalFormatting>
  <conditionalFormatting sqref="CX63:CY63">
    <cfRule type="cellIs" dxfId="538" priority="379" operator="between">
      <formula>1</formula>
      <formula>4</formula>
    </cfRule>
    <cfRule type="cellIs" dxfId="537" priority="380" operator="equal">
      <formula>"1B"</formula>
    </cfRule>
    <cfRule type="cellIs" dxfId="536" priority="381" operator="equal">
      <formula>"3B"</formula>
    </cfRule>
    <cfRule type="cellIs" dxfId="535" priority="382" operator="equal">
      <formula>"B"</formula>
    </cfRule>
    <cfRule type="cellIs" dxfId="534" priority="383" operator="equal">
      <formula>"NL"</formula>
    </cfRule>
  </conditionalFormatting>
  <conditionalFormatting sqref="DB57:DN57">
    <cfRule type="cellIs" dxfId="533" priority="141" operator="between">
      <formula>1</formula>
      <formula>4</formula>
    </cfRule>
    <cfRule type="cellIs" dxfId="532" priority="142" operator="equal">
      <formula>"1B"</formula>
    </cfRule>
    <cfRule type="cellIs" dxfId="531" priority="143" operator="equal">
      <formula>"3B"</formula>
    </cfRule>
    <cfRule type="cellIs" dxfId="530" priority="144" operator="equal">
      <formula>"B"</formula>
    </cfRule>
    <cfRule type="cellIs" dxfId="529" priority="145" operator="equal">
      <formula>"NL"</formula>
    </cfRule>
  </conditionalFormatting>
  <conditionalFormatting sqref="DD19:DE19">
    <cfRule type="expression" dxfId="528" priority="469">
      <formula>CP$2="zo"</formula>
    </cfRule>
  </conditionalFormatting>
  <conditionalFormatting sqref="DE63:DF63">
    <cfRule type="cellIs" dxfId="527" priority="373" operator="between">
      <formula>1</formula>
      <formula>4</formula>
    </cfRule>
    <cfRule type="cellIs" dxfId="526" priority="374" operator="equal">
      <formula>"1B"</formula>
    </cfRule>
    <cfRule type="cellIs" dxfId="525" priority="375" operator="equal">
      <formula>"3B"</formula>
    </cfRule>
    <cfRule type="cellIs" dxfId="524" priority="376" operator="equal">
      <formula>"B"</formula>
    </cfRule>
    <cfRule type="cellIs" dxfId="523" priority="377" operator="equal">
      <formula>"NL"</formula>
    </cfRule>
  </conditionalFormatting>
  <conditionalFormatting sqref="DH57">
    <cfRule type="expression" dxfId="522" priority="140">
      <formula>DH$47="zo"</formula>
    </cfRule>
  </conditionalFormatting>
  <conditionalFormatting sqref="DJ21:DK21">
    <cfRule type="expression" dxfId="521" priority="952">
      <formula>DI$2="zo"</formula>
    </cfRule>
  </conditionalFormatting>
  <conditionalFormatting sqref="DK50">
    <cfRule type="expression" dxfId="520" priority="482">
      <formula>DK$47="zo"</formula>
    </cfRule>
  </conditionalFormatting>
  <conditionalFormatting sqref="DK19:DL19">
    <cfRule type="expression" dxfId="519" priority="468">
      <formula>CW$2="zo"</formula>
    </cfRule>
  </conditionalFormatting>
  <conditionalFormatting sqref="DL63:DM63">
    <cfRule type="cellIs" dxfId="518" priority="367" operator="between">
      <formula>1</formula>
      <formula>4</formula>
    </cfRule>
    <cfRule type="cellIs" dxfId="517" priority="368" operator="equal">
      <formula>"1B"</formula>
    </cfRule>
    <cfRule type="cellIs" dxfId="516" priority="369" operator="equal">
      <formula>"3B"</formula>
    </cfRule>
    <cfRule type="cellIs" dxfId="515" priority="370" operator="equal">
      <formula>"B"</formula>
    </cfRule>
    <cfRule type="cellIs" dxfId="514" priority="371" operator="equal">
      <formula>"NL"</formula>
    </cfRule>
  </conditionalFormatting>
  <conditionalFormatting sqref="DO57">
    <cfRule type="expression" dxfId="513" priority="134">
      <formula>DO$47="zo"</formula>
    </cfRule>
  </conditionalFormatting>
  <conditionalFormatting sqref="DO57:DU57">
    <cfRule type="cellIs" dxfId="512" priority="135" operator="between">
      <formula>1</formula>
      <formula>4</formula>
    </cfRule>
    <cfRule type="cellIs" dxfId="511" priority="136" operator="equal">
      <formula>"1B"</formula>
    </cfRule>
    <cfRule type="cellIs" dxfId="510" priority="137" operator="equal">
      <formula>"3B"</formula>
    </cfRule>
    <cfRule type="cellIs" dxfId="509" priority="138" operator="equal">
      <formula>"B"</formula>
    </cfRule>
    <cfRule type="cellIs" dxfId="508" priority="139" operator="equal">
      <formula>"NL"</formula>
    </cfRule>
  </conditionalFormatting>
  <conditionalFormatting sqref="DR19:DS19">
    <cfRule type="expression" dxfId="507" priority="467">
      <formula>DD$2="zo"</formula>
    </cfRule>
  </conditionalFormatting>
  <conditionalFormatting sqref="DS63:DT63">
    <cfRule type="cellIs" dxfId="506" priority="361" operator="between">
      <formula>1</formula>
      <formula>4</formula>
    </cfRule>
    <cfRule type="cellIs" dxfId="505" priority="362" operator="equal">
      <formula>"1B"</formula>
    </cfRule>
    <cfRule type="cellIs" dxfId="504" priority="363" operator="equal">
      <formula>"3B"</formula>
    </cfRule>
    <cfRule type="cellIs" dxfId="503" priority="364" operator="equal">
      <formula>"B"</formula>
    </cfRule>
    <cfRule type="cellIs" dxfId="502" priority="365" operator="equal">
      <formula>"NL"</formula>
    </cfRule>
  </conditionalFormatting>
  <conditionalFormatting sqref="DY19:DZ19">
    <cfRule type="expression" dxfId="501" priority="466">
      <formula>DK$2="zo"</formula>
    </cfRule>
  </conditionalFormatting>
  <conditionalFormatting sqref="DZ63:EA63">
    <cfRule type="cellIs" dxfId="500" priority="355" operator="between">
      <formula>1</formula>
      <formula>4</formula>
    </cfRule>
    <cfRule type="cellIs" dxfId="499" priority="356" operator="equal">
      <formula>"1B"</formula>
    </cfRule>
    <cfRule type="cellIs" dxfId="498" priority="357" operator="equal">
      <formula>"3B"</formula>
    </cfRule>
    <cfRule type="cellIs" dxfId="497" priority="358" operator="equal">
      <formula>"B"</formula>
    </cfRule>
    <cfRule type="cellIs" dxfId="496" priority="359" operator="equal">
      <formula>"NL"</formula>
    </cfRule>
  </conditionalFormatting>
  <conditionalFormatting sqref="EB57:EF57">
    <cfRule type="expression" dxfId="493" priority="178">
      <formula>EB$47="zo"</formula>
    </cfRule>
  </conditionalFormatting>
  <conditionalFormatting sqref="EF19:EG19">
    <cfRule type="expression" dxfId="492" priority="465">
      <formula>DR$2="zo"</formula>
    </cfRule>
  </conditionalFormatting>
  <conditionalFormatting sqref="EI80:EI82">
    <cfRule type="cellIs" dxfId="491" priority="54" operator="between">
      <formula>1</formula>
      <formula>4</formula>
    </cfRule>
    <cfRule type="cellIs" dxfId="490" priority="55" operator="equal">
      <formula>"1B"</formula>
    </cfRule>
    <cfRule type="cellIs" dxfId="489" priority="56" operator="equal">
      <formula>"3B"</formula>
    </cfRule>
    <cfRule type="cellIs" dxfId="488" priority="57" operator="equal">
      <formula>"B"</formula>
    </cfRule>
    <cfRule type="cellIs" dxfId="487" priority="58" operator="equal">
      <formula>"NL"</formula>
    </cfRule>
    <cfRule type="cellIs" dxfId="485" priority="60" operator="equal">
      <formula>"x"</formula>
    </cfRule>
  </conditionalFormatting>
  <conditionalFormatting sqref="CE16 BC25">
    <cfRule type="expression" dxfId="484" priority="893">
      <formula>BD$2="zo"</formula>
    </cfRule>
  </conditionalFormatting>
  <conditionalFormatting sqref="EM19:EN19">
    <cfRule type="expression" dxfId="483" priority="464">
      <formula>DY$2="zo"</formula>
    </cfRule>
  </conditionalFormatting>
  <conditionalFormatting sqref="EO49:EO72 EO80">
    <cfRule type="expression" dxfId="482" priority="936">
      <formula>EA$47="zo"</formula>
    </cfRule>
  </conditionalFormatting>
  <conditionalFormatting sqref="EP80:EP81">
    <cfRule type="expression" dxfId="481" priority="1519">
      <formula>EI$47="zo"</formula>
    </cfRule>
  </conditionalFormatting>
  <conditionalFormatting sqref="EP80:EP82">
    <cfRule type="expression" dxfId="480" priority="1488">
      <formula>EP$47="zo"</formula>
    </cfRule>
  </conditionalFormatting>
  <conditionalFormatting sqref="ET19:EU19">
    <cfRule type="expression" dxfId="479" priority="463">
      <formula>EF$2="zo"</formula>
    </cfRule>
  </conditionalFormatting>
  <conditionalFormatting sqref="EY4:EY27">
    <cfRule type="cellIs" dxfId="477" priority="169" operator="notEqual">
      <formula>0</formula>
    </cfRule>
  </conditionalFormatting>
  <conditionalFormatting sqref="BC57">
    <cfRule type="expression" dxfId="476" priority="1759">
      <formula>BB$2="zo"</formula>
    </cfRule>
    <cfRule type="expression" dxfId="474" priority="1761">
      <formula>BD$47="zo"</formula>
    </cfRule>
  </conditionalFormatting>
  <conditionalFormatting sqref="EL14">
    <cfRule type="cellIs" dxfId="473" priority="11" operator="equal">
      <formula>"T"</formula>
    </cfRule>
  </conditionalFormatting>
  <conditionalFormatting sqref="EL14">
    <cfRule type="cellIs" dxfId="472" priority="12" operator="equal">
      <formula>"B"</formula>
    </cfRule>
    <cfRule type="cellIs" dxfId="471" priority="13" operator="equal">
      <formula>"NL"</formula>
    </cfRule>
  </conditionalFormatting>
  <conditionalFormatting sqref="EO80:EO81">
    <cfRule type="expression" dxfId="8" priority="9">
      <formula>EH$47="zo"</formula>
    </cfRule>
  </conditionalFormatting>
  <conditionalFormatting sqref="EO80:EO82">
    <cfRule type="expression" dxfId="7" priority="8">
      <formula>EO$47="zo"</formula>
    </cfRule>
  </conditionalFormatting>
  <conditionalFormatting sqref="K72">
    <cfRule type="expression" dxfId="6" priority="1">
      <formula>K$47="zo"</formula>
    </cfRule>
  </conditionalFormatting>
  <conditionalFormatting sqref="K72">
    <cfRule type="cellIs" dxfId="5" priority="2" operator="between">
      <formula>1</formula>
      <formula>4</formula>
    </cfRule>
    <cfRule type="cellIs" dxfId="4" priority="3" operator="equal">
      <formula>"1B"</formula>
    </cfRule>
    <cfRule type="cellIs" dxfId="3" priority="4" operator="equal">
      <formula>"3B"</formula>
    </cfRule>
    <cfRule type="cellIs" dxfId="2" priority="5" operator="equal">
      <formula>"B"</formula>
    </cfRule>
    <cfRule type="cellIs" dxfId="1" priority="6" operator="equal">
      <formula>"NL"</formula>
    </cfRule>
    <cfRule type="expression" dxfId="0" priority="7">
      <formula>J$47="zo"</formula>
    </cfRule>
  </conditionalFormatting>
  <pageMargins left="0.7" right="0.7" top="0.75" bottom="0.75" header="0.3" footer="0.3"/>
  <pageSetup paperSize="9" orientation="portrait" horizontalDpi="4294967293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15" stopIfTrue="1" id="{061C1330-1F45-4C34-82DE-F15F20C3CD24}">
            <xm:f>VLOOKUP(H57,Data!$A$2:$C$38,3,0)</xm:f>
            <x14:dxf>
              <fill>
                <patternFill>
                  <bgColor rgb="FFFFFF00"/>
                </patternFill>
              </fill>
            </x14:dxf>
          </x14:cfRule>
          <xm:sqref>H57 O57 V57 AC57 AJ57 AQ57 AX57 BL57 BS57 BZ57 CG57 CN57 CU57 DB57 DI57 DP57 DW57 EK57 ER57</xm:sqref>
        </x14:conditionalFormatting>
        <x14:conditionalFormatting xmlns:xm="http://schemas.microsoft.com/office/excel/2006/main">
          <x14:cfRule type="expression" priority="699" stopIfTrue="1" id="{80736C73-D3C2-4445-988D-88B215DE7F1B}">
            <xm:f>VLOOKUP(B7,Data!$A$2:$C$38,3,0)</xm:f>
            <x14:dxf>
              <fill>
                <patternFill>
                  <bgColor rgb="FFFFFF00"/>
                </patternFill>
              </fill>
            </x14:dxf>
          </x14:cfRule>
          <xm:sqref>B28:EX33 C57:F57 I7:EV7 I8:CD8 I12:CF12 I18:CL18 I25:CG25 CF8:EV8 DG15 CG16:DF16 DH16:DU16 CM17 CN18:EV18 CI25:EV25 CH25:CH27 AD61 BG63:BT63 BV63:CM63 BG64:CM64 K69:AH70 K71:AC71 AE71:AH71 K73:EY79 K82:DV82 DX82:DZ82 AD71:AD72 AD13:EV13 AD14:BY14 CA14:EV14 K62:AC62 AE62:BC62 CE9 CH12:EV12 EZ49:HF82 J58:J82 B62:I81 BE11:EK11 EM11:EV11 I19:EV22</xm:sqref>
        </x14:conditionalFormatting>
        <x14:conditionalFormatting xmlns:xm="http://schemas.microsoft.com/office/excel/2006/main">
          <x14:cfRule type="expression" priority="159" stopIfTrue="1" id="{69C815E6-C028-4C04-8DDC-3FF7B239A1AC}">
            <xm:f>VLOOKUP(H56,Data!$A$2:$C$38,3,0)</xm:f>
            <x14:dxf>
              <fill>
                <patternFill>
                  <bgColor rgb="FFFFFF00"/>
                </patternFill>
              </fill>
            </x14:dxf>
          </x14:cfRule>
          <xm:sqref>K58:BC59 AW60:BC60 CZ60 K61:AV61 AX61:BC61 CP61:CY61 DA61:DJ61 K81:BJ81 BL81:DZ81 H56 K60:AU60</xm:sqref>
        </x14:conditionalFormatting>
        <x14:conditionalFormatting xmlns:xm="http://schemas.microsoft.com/office/excel/2006/main">
          <x14:cfRule type="expression" priority="176" stopIfTrue="1" id="{F9663196-D1D3-4F0A-B303-9C8754D666A4}">
            <xm:f>VLOOKUP(AC13,Data!$A$2:$C$38,3,0)</xm:f>
            <x14:dxf>
              <fill>
                <patternFill>
                  <bgColor rgb="FFFFFF00"/>
                </patternFill>
              </fill>
            </x14:dxf>
          </x14:cfRule>
          <xm:sqref>AC13:AC14</xm:sqref>
        </x14:conditionalFormatting>
        <x14:conditionalFormatting xmlns:xm="http://schemas.microsoft.com/office/excel/2006/main">
          <x14:cfRule type="expression" priority="36" stopIfTrue="1" id="{83F7CEBC-6CBE-4FEA-B683-175E508C5618}">
            <xm:f>VLOOKUP(AD62,Data!$A$2:$C$38,3,0)</xm:f>
            <x14:dxf>
              <fill>
                <patternFill>
                  <bgColor rgb="FFFFFF00"/>
                </patternFill>
              </fill>
            </x14:dxf>
          </x14:cfRule>
          <xm:sqref>AD62</xm:sqref>
        </x14:conditionalFormatting>
        <x14:conditionalFormatting xmlns:xm="http://schemas.microsoft.com/office/excel/2006/main">
          <x14:cfRule type="expression" priority="27" stopIfTrue="1" id="{21863B17-0D4D-48E4-86F5-4A748DD4341C}">
            <xm:f>VLOOKUP(AD71,Data!$A$2:$C$38,3,0)</xm:f>
            <x14:dxf>
              <fill>
                <patternFill>
                  <bgColor rgb="FFFFFF00"/>
                </patternFill>
              </fill>
            </x14:dxf>
          </x14:cfRule>
          <xm:sqref>AD71</xm:sqref>
        </x14:conditionalFormatting>
        <x14:conditionalFormatting xmlns:xm="http://schemas.microsoft.com/office/excel/2006/main">
          <x14:cfRule type="expression" priority="486" stopIfTrue="1" id="{4B89453B-103C-479D-8614-AC745D2FD6D3}">
            <xm:f>VLOOKUP(AL57,Data!$A$2:$C$38,3,0)</xm:f>
            <x14:dxf>
              <fill>
                <patternFill>
                  <bgColor rgb="FFFFFF00"/>
                </patternFill>
              </fill>
            </x14:dxf>
          </x14:cfRule>
          <xm:sqref>AL57</xm:sqref>
        </x14:conditionalFormatting>
        <x14:conditionalFormatting xmlns:xm="http://schemas.microsoft.com/office/excel/2006/main">
          <x14:cfRule type="expression" priority="308" stopIfTrue="1" id="{4102831E-D33E-478C-B9BC-6B9BA6CDBF8D}">
            <xm:f>VLOOKUP(AP69,Data!$A$2:$C$38,3,0)</xm:f>
            <x14:dxf>
              <fill>
                <patternFill>
                  <bgColor rgb="FFFFFF00"/>
                </patternFill>
              </fill>
            </x14:dxf>
          </x14:cfRule>
          <xm:sqref>AP69</xm:sqref>
        </x14:conditionalFormatting>
        <x14:conditionalFormatting xmlns:xm="http://schemas.microsoft.com/office/excel/2006/main">
          <x14:cfRule type="expression" priority="33" stopIfTrue="1" id="{403D8C3C-4EDE-4435-A417-C8293D282393}">
            <xm:f>VLOOKUP(AP70,Data!$A$2:$C$38,3,0)</xm:f>
            <x14:dxf>
              <fill>
                <patternFill>
                  <bgColor rgb="FFFFFF00"/>
                </patternFill>
              </fill>
            </x14:dxf>
          </x14:cfRule>
          <xm:sqref>AP70</xm:sqref>
        </x14:conditionalFormatting>
        <x14:conditionalFormatting xmlns:xm="http://schemas.microsoft.com/office/excel/2006/main">
          <x14:cfRule type="expression" priority="76" stopIfTrue="1" id="{888AF2D4-B942-449F-A85D-440E2256BE06}">
            <xm:f>VLOOKUP(AP72,Data!$A$2:$C$38,3,0)</xm:f>
            <x14:dxf>
              <fill>
                <patternFill>
                  <bgColor rgb="FFFFFF0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expression" priority="39" stopIfTrue="1" id="{4CE3B902-9690-4A2E-906C-9F14B69AB379}">
            <xm:f>VLOOKUP(AV60,Data!$A$2:$C$38,3,0)</xm:f>
            <x14:dxf>
              <fill>
                <patternFill>
                  <bgColor rgb="FFFFFF00"/>
                </patternFill>
              </fill>
            </x14:dxf>
          </x14:cfRule>
          <xm:sqref>AV60</xm:sqref>
        </x14:conditionalFormatting>
        <x14:conditionalFormatting xmlns:xm="http://schemas.microsoft.com/office/excel/2006/main">
          <x14:cfRule type="expression" priority="484" stopIfTrue="1" id="{008B5C9A-72D0-4672-9A74-2304507DFAA8}">
            <xm:f>VLOOKUP(B4,Data!$A$2:$C$38,3,0)</xm:f>
            <x14:dxf>
              <fill>
                <patternFill>
                  <bgColor rgb="FFFFFF00"/>
                </patternFill>
              </fill>
            </x14:dxf>
          </x14:cfRule>
          <xm:sqref>BE49:EY49 EP50:EY56 BE51:BQ51 BS51:CL51 ES57:EY57 BE58:BQ58 BS58:EN58 EP58:EY72 BE59:EN59 BE60:CM61 DK60:EN66 G61 BE62:BR62 BT62:CM62 BM72:BR72 K80:EH80 B82:F82 H82:I82 BT72:CM72 B4:EX4 I5:DH5 DJ5:EX5 I6:EX6 EJ80:EY82</xm:sqref>
        </x14:conditionalFormatting>
        <x14:conditionalFormatting xmlns:xm="http://schemas.microsoft.com/office/excel/2006/main">
          <x14:cfRule type="expression" priority="41" stopIfTrue="1" id="{C2DF7240-778F-4F77-9F88-5CCF836A9F40}">
            <xm:f>VLOOKUP(BK81,Data!$A$2:$C$38,3,0)</xm:f>
            <x14:dxf>
              <fill>
                <patternFill>
                  <bgColor rgb="FFFFFF00"/>
                </patternFill>
              </fill>
            </x14:dxf>
          </x14:cfRule>
          <xm:sqref>BK81</xm:sqref>
        </x14:conditionalFormatting>
        <x14:conditionalFormatting xmlns:xm="http://schemas.microsoft.com/office/excel/2006/main">
          <x14:cfRule type="expression" priority="97" stopIfTrue="1" id="{A56CCFBA-31E4-4BD0-8B3B-12A0E24850DA}">
            <xm:f>VLOOKUP(CH25,Data!$A$2:$C$38,3,0)</xm:f>
            <x14:dxf>
              <fill>
                <patternFill>
                  <bgColor rgb="FFFFFF00"/>
                </patternFill>
              </fill>
            </x14:dxf>
          </x14:cfRule>
          <xm:sqref>CH25</xm:sqref>
        </x14:conditionalFormatting>
        <x14:conditionalFormatting xmlns:xm="http://schemas.microsoft.com/office/excel/2006/main">
          <x14:cfRule type="expression" priority="795" stopIfTrue="1" id="{F77D4A65-C3E4-4591-BACC-3AB87B33C6DB}">
            <xm:f>VLOOKUP(EA50,Data!$A$2:$C$38,3,0)</xm:f>
            <x14:dxf>
              <fill>
                <patternFill>
                  <bgColor rgb="FFFFFF00"/>
                </patternFill>
              </fill>
            </x14:dxf>
          </x14:cfRule>
          <xm:sqref>EA50:EA56</xm:sqref>
        </x14:conditionalFormatting>
        <x14:conditionalFormatting xmlns:xm="http://schemas.microsoft.com/office/excel/2006/main">
          <x14:cfRule type="expression" priority="483" stopIfTrue="1" id="{453B55A0-AA90-491D-8A06-9C780EE73F5C}">
            <xm:f>VLOOKUP(EA81,Data!$A$2:$C$38,3,0)</xm:f>
            <x14:dxf>
              <fill>
                <patternFill>
                  <bgColor rgb="FFFFFF00"/>
                </patternFill>
              </fill>
            </x14:dxf>
          </x14:cfRule>
          <xm:sqref>EA81:EH82</xm:sqref>
        </x14:conditionalFormatting>
        <x14:conditionalFormatting xmlns:xm="http://schemas.microsoft.com/office/excel/2006/main">
          <x14:cfRule type="expression" priority="59" stopIfTrue="1" id="{1118AD1B-50E2-4F6E-863B-95CA7A104057}">
            <xm:f>VLOOKUP(EI80,Data!$A$2:$C$38,3,0)</xm:f>
            <x14:dxf>
              <fill>
                <patternFill>
                  <bgColor rgb="FFFFFF00"/>
                </patternFill>
              </fill>
            </x14:dxf>
          </x14:cfRule>
          <xm:sqref>EI80:EI82</xm:sqref>
        </x14:conditionalFormatting>
        <x14:conditionalFormatting xmlns:xm="http://schemas.microsoft.com/office/excel/2006/main">
          <x14:cfRule type="expression" priority="794" stopIfTrue="1" id="{F2C8BDC8-3F33-41C9-B51D-C3E8A8CBA444}">
            <xm:f>VLOOKUP(B5,Data!$A$2:$C$38,3,0)</xm:f>
            <x14:dxf>
              <fill>
                <patternFill>
                  <bgColor rgb="FFFFFF00"/>
                </patternFill>
              </fill>
            </x14:dxf>
          </x14:cfRule>
          <xm:sqref>EW7:EX9 I10:AM10 AO10:EX10 I11:BC11 EW11:EX22 I13:AB14 I15:DU15 DV15:EV16 I16:CE16 I17:EB17 ED17:EV17 I23:EX23 I24:DB24 DD24:EV24 EW24:EX27 AD26:AP26 EM26:EV26 I26:AC27 AD27:EV27 B34:AM34 AO34:EX34 B35:EX35 BE65:CM66 K67:EN67 BE68:CM71 B49:BC51 BD49:BD62 BE50:EN50 EO50:EO72 CM51:DJ51 DL51:EN51 B52:I55 J52:BC56 BE52:EN56 B56:F56 I56:I57 G56:G59 J57:N57 P57:U57 W57:AB57 AD57:AI57 AK57 AM57:AP57 AR57:AW57 AY57:BB57 BF57:BK57 BM57:BR57 BT57:BY57 CA57:CF57 CH57 CJ57:CM57 CO57:CT57 CV57:CZ57 DC57:DH57 DJ57:DO57 DQ57:DU57 DX57:EI57 EL57:EN57 EP57 B58:F59 H58:I59 EA58:EA65 B60:I60 CO60:DJ60 CN60:CN61 B61:F61 H61:I61 CN62:DJ66 K63:BF63 BE64:BF64 K64:BD66 K68:BC68 BD68:BD72 CN68:EN72 AI69:AO70 AQ69:BC70 AI71:BC71 AQ72:BC72 BE72:BL72 B5:C27 I9:EV9 AR26:EK26 K72:AO72</xm:sqref>
        </x14:conditionalFormatting>
        <x14:conditionalFormatting xmlns:xm="http://schemas.microsoft.com/office/excel/2006/main">
          <x14:cfRule type="expression" priority="1760" stopIfTrue="1" id="{FC04024B-6579-41C6-AE74-88B1BDF83F8F}">
            <xm:f>VLOOKUP(BC57,Data!$A$2:$C$38,3,0)</xm:f>
            <x14:dxf>
              <fill>
                <patternFill>
                  <bgColor rgb="FFFFFF00"/>
                </patternFill>
              </fill>
            </x14:dxf>
          </x14:cfRule>
          <xm:sqref>BC57</xm:sqref>
        </x14:conditionalFormatting>
        <x14:conditionalFormatting xmlns:xm="http://schemas.microsoft.com/office/excel/2006/main">
          <x14:cfRule type="expression" priority="14" stopIfTrue="1" id="{6968C95C-A2BD-48F9-9B03-75E8CF9C4151}">
            <xm:f>VLOOKUP(EL14,Data!$A$2:$C$38,3,0)</xm:f>
            <x14:dxf>
              <fill>
                <patternFill>
                  <bgColor rgb="FFFFFF00"/>
                </patternFill>
              </fill>
            </x14:dxf>
          </x14:cfRule>
          <xm:sqref>EL14</xm:sqref>
        </x14:conditionalFormatting>
        <x14:conditionalFormatting xmlns:xm="http://schemas.microsoft.com/office/excel/2006/main">
          <x14:cfRule type="expression" priority="10" stopIfTrue="1" id="{BFCB8E4B-3C56-4CC9-BBEB-1A66A0B7AD07}">
            <xm:f>VLOOKUP(EM9,Data!$A$2:$C$38,3,0)</xm:f>
            <x14:dxf>
              <fill>
                <patternFill>
                  <bgColor rgb="FFFFFF00"/>
                </patternFill>
              </fill>
            </x14:dxf>
          </x14:cfRule>
          <xm:sqref>EM9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A0A0-77D3-4034-B316-3C127DAF5D64}">
  <sheetPr>
    <tabColor rgb="FFFFFF00"/>
  </sheetPr>
  <dimension ref="A1:AM36"/>
  <sheetViews>
    <sheetView zoomScaleNormal="100" workbookViewId="0">
      <selection activeCell="K19" sqref="K19"/>
    </sheetView>
  </sheetViews>
  <sheetFormatPr defaultColWidth="8.88671875" defaultRowHeight="15.6" x14ac:dyDescent="0.3"/>
  <cols>
    <col min="1" max="1" width="8.88671875" style="108"/>
    <col min="2" max="2" width="26.6640625" style="106" bestFit="1" customWidth="1"/>
    <col min="3" max="5" width="6.6640625" style="106" customWidth="1"/>
    <col min="6" max="6" width="4.77734375" style="106" customWidth="1"/>
    <col min="7" max="7" width="2.6640625" style="106" customWidth="1"/>
    <col min="8" max="8" width="4.33203125" style="106" customWidth="1"/>
    <col min="9" max="9" width="8.88671875" style="108"/>
    <col min="10" max="10" width="26.6640625" style="106" bestFit="1" customWidth="1"/>
    <col min="11" max="12" width="6.6640625" style="106" customWidth="1"/>
    <col min="13" max="13" width="3.33203125" style="106" bestFit="1" customWidth="1"/>
    <col min="14" max="14" width="5.33203125" style="106" customWidth="1"/>
    <col min="15" max="15" width="10.88671875" style="106" customWidth="1"/>
    <col min="16" max="16" width="9.88671875" customWidth="1"/>
    <col min="17" max="17" width="9.77734375" customWidth="1"/>
    <col min="18" max="18" width="10.88671875" customWidth="1"/>
    <col min="27" max="29" width="5.33203125" style="106" customWidth="1"/>
    <col min="30" max="30" width="5.88671875" style="106" customWidth="1"/>
    <col min="31" max="31" width="11.109375" style="106" customWidth="1"/>
    <col min="32" max="16384" width="8.88671875" style="106"/>
  </cols>
  <sheetData>
    <row r="1" spans="1:39" s="104" customFormat="1" ht="23.4" x14ac:dyDescent="0.45">
      <c r="A1" s="244" t="s">
        <v>223</v>
      </c>
      <c r="B1" s="244"/>
      <c r="C1" s="244"/>
      <c r="D1" s="244"/>
      <c r="E1" s="244"/>
      <c r="G1" s="178"/>
      <c r="H1" s="106"/>
      <c r="I1" s="244" t="s">
        <v>331</v>
      </c>
      <c r="J1" s="244"/>
      <c r="K1" s="244"/>
      <c r="L1" s="244"/>
      <c r="M1" s="244"/>
    </row>
    <row r="2" spans="1:39" ht="16.95" customHeight="1" x14ac:dyDescent="0.3">
      <c r="A2" s="93" t="s">
        <v>205</v>
      </c>
      <c r="B2" s="89" t="s">
        <v>99</v>
      </c>
      <c r="C2" s="105">
        <v>20</v>
      </c>
      <c r="D2" s="105">
        <v>14</v>
      </c>
      <c r="E2" s="105">
        <v>10</v>
      </c>
      <c r="F2" s="106" t="s">
        <v>65</v>
      </c>
      <c r="G2" s="179"/>
      <c r="I2" s="94" t="s">
        <v>370</v>
      </c>
      <c r="J2" s="89" t="s">
        <v>368</v>
      </c>
      <c r="K2" s="107" t="s">
        <v>369</v>
      </c>
      <c r="L2" s="107">
        <v>51</v>
      </c>
      <c r="M2" s="107">
        <v>23</v>
      </c>
      <c r="AE2" s="120" t="s">
        <v>251</v>
      </c>
      <c r="AF2" s="107">
        <v>20</v>
      </c>
      <c r="AG2" s="107">
        <v>14</v>
      </c>
      <c r="AH2" s="107">
        <v>12</v>
      </c>
    </row>
    <row r="3" spans="1:39" ht="16.95" customHeight="1" x14ac:dyDescent="0.3">
      <c r="A3" s="94" t="s">
        <v>213</v>
      </c>
      <c r="B3" s="91" t="s">
        <v>179</v>
      </c>
      <c r="C3" s="116">
        <v>54</v>
      </c>
      <c r="D3" s="107">
        <v>35</v>
      </c>
      <c r="E3" s="107">
        <v>18</v>
      </c>
      <c r="F3" s="106" t="s">
        <v>65</v>
      </c>
      <c r="G3" s="179"/>
      <c r="I3" s="94" t="s">
        <v>193</v>
      </c>
      <c r="J3" s="90" t="s">
        <v>7</v>
      </c>
      <c r="K3" s="107">
        <v>20</v>
      </c>
      <c r="L3" s="107">
        <v>14</v>
      </c>
      <c r="M3" s="107">
        <v>12</v>
      </c>
      <c r="O3" s="182" t="s">
        <v>341</v>
      </c>
      <c r="P3" s="183" t="s">
        <v>342</v>
      </c>
      <c r="Q3" s="183" t="s">
        <v>304</v>
      </c>
      <c r="R3" s="183" t="s">
        <v>343</v>
      </c>
      <c r="AE3" s="120" t="s">
        <v>254</v>
      </c>
      <c r="AF3" s="107">
        <v>20</v>
      </c>
      <c r="AG3" s="116">
        <v>18</v>
      </c>
      <c r="AH3" s="107">
        <v>12</v>
      </c>
    </row>
    <row r="4" spans="1:39" ht="16.95" customHeight="1" x14ac:dyDescent="0.3">
      <c r="A4" s="94" t="s">
        <v>206</v>
      </c>
      <c r="B4" s="89" t="s">
        <v>50</v>
      </c>
      <c r="C4" s="107">
        <v>20</v>
      </c>
      <c r="D4" s="107">
        <v>14</v>
      </c>
      <c r="E4" s="107">
        <v>12</v>
      </c>
      <c r="F4" s="106" t="s">
        <v>65</v>
      </c>
      <c r="G4" s="179"/>
      <c r="I4" s="94" t="s">
        <v>198</v>
      </c>
      <c r="J4" s="90" t="s">
        <v>172</v>
      </c>
      <c r="K4" s="107">
        <v>38</v>
      </c>
      <c r="L4" s="107">
        <v>20</v>
      </c>
      <c r="M4" s="107">
        <v>14</v>
      </c>
      <c r="O4" s="182" t="s">
        <v>344</v>
      </c>
      <c r="P4" s="184" t="s">
        <v>345</v>
      </c>
      <c r="Q4" s="184" t="s">
        <v>296</v>
      </c>
      <c r="R4" s="184" t="s">
        <v>346</v>
      </c>
      <c r="AE4" s="120" t="s">
        <v>263</v>
      </c>
      <c r="AF4" s="107">
        <v>20</v>
      </c>
      <c r="AG4" s="107">
        <v>14</v>
      </c>
      <c r="AH4" s="107">
        <v>12</v>
      </c>
    </row>
    <row r="5" spans="1:39" ht="16.95" customHeight="1" x14ac:dyDescent="0.3">
      <c r="A5" s="94" t="s">
        <v>207</v>
      </c>
      <c r="B5" s="90" t="s">
        <v>64</v>
      </c>
      <c r="C5" s="107">
        <v>200</v>
      </c>
      <c r="D5" s="107">
        <v>85</v>
      </c>
      <c r="E5" s="107">
        <v>36</v>
      </c>
      <c r="F5" s="106" t="s">
        <v>65</v>
      </c>
      <c r="G5" s="179"/>
      <c r="I5" s="94" t="s">
        <v>191</v>
      </c>
      <c r="J5" s="90" t="s">
        <v>13</v>
      </c>
      <c r="K5" s="107">
        <v>32</v>
      </c>
      <c r="L5" s="107">
        <v>20</v>
      </c>
      <c r="M5" s="107">
        <v>12</v>
      </c>
      <c r="O5" s="182" t="s">
        <v>347</v>
      </c>
      <c r="P5" s="184" t="s">
        <v>316</v>
      </c>
      <c r="Q5" s="184" t="s">
        <v>348</v>
      </c>
      <c r="R5" s="184" t="s">
        <v>349</v>
      </c>
      <c r="AE5" s="120" t="s">
        <v>265</v>
      </c>
      <c r="AF5" s="116">
        <v>23</v>
      </c>
      <c r="AG5" s="107">
        <v>14</v>
      </c>
      <c r="AH5" s="107">
        <v>12</v>
      </c>
      <c r="AJ5" s="108" t="s">
        <v>224</v>
      </c>
      <c r="AK5" s="108" t="s">
        <v>225</v>
      </c>
      <c r="AL5" s="108"/>
      <c r="AM5" s="108" t="s">
        <v>234</v>
      </c>
    </row>
    <row r="6" spans="1:39" ht="16.95" customHeight="1" x14ac:dyDescent="0.3">
      <c r="A6" s="94" t="s">
        <v>208</v>
      </c>
      <c r="B6" s="89" t="s">
        <v>86</v>
      </c>
      <c r="C6" s="107">
        <v>104</v>
      </c>
      <c r="D6" s="107">
        <v>35</v>
      </c>
      <c r="E6" s="107">
        <v>18</v>
      </c>
      <c r="G6" s="179"/>
      <c r="I6" s="94" t="s">
        <v>199</v>
      </c>
      <c r="J6" s="90" t="s">
        <v>171</v>
      </c>
      <c r="K6" s="107">
        <v>80</v>
      </c>
      <c r="L6" s="107">
        <v>35</v>
      </c>
      <c r="M6" s="107">
        <v>16</v>
      </c>
      <c r="O6" s="182" t="s">
        <v>350</v>
      </c>
      <c r="P6" s="185" t="s">
        <v>304</v>
      </c>
      <c r="Q6" s="184" t="s">
        <v>332</v>
      </c>
      <c r="R6" s="184" t="s">
        <v>292</v>
      </c>
      <c r="AE6" s="120" t="s">
        <v>271</v>
      </c>
      <c r="AF6" s="107">
        <v>23</v>
      </c>
      <c r="AG6" s="107">
        <v>14</v>
      </c>
      <c r="AH6" s="107">
        <v>12</v>
      </c>
      <c r="AJ6" s="108">
        <v>48</v>
      </c>
      <c r="AK6" s="107">
        <v>41</v>
      </c>
      <c r="AL6" s="107">
        <v>38</v>
      </c>
      <c r="AM6" s="107">
        <v>60</v>
      </c>
    </row>
    <row r="7" spans="1:39" ht="16.95" customHeight="1" x14ac:dyDescent="0.3">
      <c r="A7" s="94" t="s">
        <v>209</v>
      </c>
      <c r="B7" s="89" t="s">
        <v>29</v>
      </c>
      <c r="C7" s="107">
        <v>38</v>
      </c>
      <c r="D7" s="107">
        <v>23</v>
      </c>
      <c r="E7" s="107">
        <v>14</v>
      </c>
      <c r="F7" s="106" t="s">
        <v>65</v>
      </c>
      <c r="G7" s="179"/>
      <c r="I7" s="94" t="s">
        <v>200</v>
      </c>
      <c r="J7" s="90" t="s">
        <v>173</v>
      </c>
      <c r="K7" s="107">
        <v>38</v>
      </c>
      <c r="L7" s="107">
        <v>18</v>
      </c>
      <c r="M7" s="107">
        <v>12</v>
      </c>
      <c r="O7" s="182" t="s">
        <v>351</v>
      </c>
      <c r="P7" s="185" t="s">
        <v>312</v>
      </c>
      <c r="Q7" s="184" t="s">
        <v>330</v>
      </c>
      <c r="R7" s="184" t="s">
        <v>352</v>
      </c>
      <c r="AE7" s="120" t="s">
        <v>253</v>
      </c>
      <c r="AF7" s="116">
        <v>26</v>
      </c>
      <c r="AG7" s="107">
        <v>14</v>
      </c>
      <c r="AH7" s="107">
        <v>12</v>
      </c>
      <c r="AJ7" s="108">
        <v>38</v>
      </c>
      <c r="AK7" s="107">
        <v>20</v>
      </c>
      <c r="AL7" s="107">
        <v>23</v>
      </c>
      <c r="AM7" s="107">
        <v>29</v>
      </c>
    </row>
    <row r="8" spans="1:39" ht="16.95" customHeight="1" x14ac:dyDescent="0.3">
      <c r="A8" s="94" t="s">
        <v>210</v>
      </c>
      <c r="B8" s="89" t="s">
        <v>180</v>
      </c>
      <c r="C8" s="107">
        <v>38</v>
      </c>
      <c r="D8" s="107">
        <v>20</v>
      </c>
      <c r="E8" s="107">
        <v>16</v>
      </c>
      <c r="F8" s="106" t="s">
        <v>65</v>
      </c>
      <c r="G8" s="179"/>
      <c r="I8" s="94" t="s">
        <v>204</v>
      </c>
      <c r="J8" s="90" t="s">
        <v>178</v>
      </c>
      <c r="K8" s="107">
        <v>164</v>
      </c>
      <c r="L8" s="107">
        <v>40</v>
      </c>
      <c r="M8" s="107">
        <v>20</v>
      </c>
      <c r="O8" s="182" t="s">
        <v>353</v>
      </c>
      <c r="P8" s="183" t="s">
        <v>354</v>
      </c>
      <c r="Q8" s="184" t="s">
        <v>311</v>
      </c>
      <c r="R8" s="184" t="s">
        <v>329</v>
      </c>
      <c r="AE8" s="113" t="s">
        <v>266</v>
      </c>
      <c r="AF8" s="107">
        <v>29</v>
      </c>
      <c r="AG8" s="107">
        <v>20</v>
      </c>
      <c r="AH8" s="107">
        <v>14</v>
      </c>
      <c r="AJ8" s="108">
        <v>26</v>
      </c>
      <c r="AK8" s="107">
        <v>20</v>
      </c>
      <c r="AL8" s="107">
        <v>20</v>
      </c>
      <c r="AM8" s="107">
        <v>23</v>
      </c>
    </row>
    <row r="9" spans="1:39" ht="16.95" customHeight="1" x14ac:dyDescent="0.3">
      <c r="A9" s="94" t="s">
        <v>211</v>
      </c>
      <c r="B9" s="89" t="s">
        <v>36</v>
      </c>
      <c r="C9" s="107">
        <v>130</v>
      </c>
      <c r="D9" s="107">
        <v>40</v>
      </c>
      <c r="E9" s="107">
        <v>26</v>
      </c>
      <c r="F9" s="106" t="s">
        <v>65</v>
      </c>
      <c r="G9" s="179"/>
      <c r="I9" s="94" t="s">
        <v>209</v>
      </c>
      <c r="J9" s="92" t="s">
        <v>29</v>
      </c>
      <c r="K9" s="107">
        <v>41</v>
      </c>
      <c r="L9" s="107">
        <v>23</v>
      </c>
      <c r="M9" s="107">
        <v>14</v>
      </c>
      <c r="O9" s="182" t="s">
        <v>355</v>
      </c>
      <c r="P9" s="184" t="s">
        <v>356</v>
      </c>
      <c r="Q9" s="184" t="s">
        <v>357</v>
      </c>
      <c r="R9" s="184" t="s">
        <v>308</v>
      </c>
      <c r="AE9" s="121" t="s">
        <v>256</v>
      </c>
      <c r="AF9" s="107">
        <v>32</v>
      </c>
      <c r="AG9" s="107">
        <v>20</v>
      </c>
      <c r="AH9" s="107">
        <v>12</v>
      </c>
      <c r="AJ9" s="108"/>
      <c r="AK9" s="108"/>
      <c r="AL9" s="108"/>
      <c r="AM9" s="108"/>
    </row>
    <row r="10" spans="1:39" ht="16.95" customHeight="1" x14ac:dyDescent="0.3">
      <c r="A10" s="94" t="s">
        <v>212</v>
      </c>
      <c r="B10" s="89" t="s">
        <v>177</v>
      </c>
      <c r="C10" s="107">
        <v>23</v>
      </c>
      <c r="D10" s="107">
        <v>14</v>
      </c>
      <c r="E10" s="107">
        <v>12</v>
      </c>
      <c r="G10" s="179"/>
      <c r="I10" s="94" t="s">
        <v>338</v>
      </c>
      <c r="J10" s="92" t="s">
        <v>339</v>
      </c>
      <c r="K10" s="107">
        <v>20</v>
      </c>
      <c r="L10" s="107">
        <v>14</v>
      </c>
      <c r="M10" s="107">
        <v>12</v>
      </c>
      <c r="O10" s="182" t="s">
        <v>280</v>
      </c>
      <c r="P10" s="184" t="s">
        <v>296</v>
      </c>
      <c r="Q10" s="184" t="s">
        <v>358</v>
      </c>
      <c r="R10" s="184" t="s">
        <v>359</v>
      </c>
      <c r="AE10" s="121" t="s">
        <v>264</v>
      </c>
      <c r="AF10" s="107">
        <v>35</v>
      </c>
      <c r="AG10" s="107">
        <v>20</v>
      </c>
      <c r="AH10" s="107">
        <v>12</v>
      </c>
      <c r="AJ10" s="107">
        <f>SUM(AJ6:AJ9)</f>
        <v>112</v>
      </c>
      <c r="AK10" s="107">
        <f>SUM(AK6:AK9)</f>
        <v>81</v>
      </c>
      <c r="AL10" s="107">
        <f>SUM(AL6:AL9)</f>
        <v>81</v>
      </c>
      <c r="AM10" s="107">
        <f>SUM(AM6:AM9)</f>
        <v>112</v>
      </c>
    </row>
    <row r="11" spans="1:39" ht="16.95" customHeight="1" x14ac:dyDescent="0.3">
      <c r="A11" s="94" t="s">
        <v>189</v>
      </c>
      <c r="B11" s="89" t="s">
        <v>140</v>
      </c>
      <c r="C11" s="107">
        <v>29</v>
      </c>
      <c r="D11" s="107">
        <v>14</v>
      </c>
      <c r="E11" s="107">
        <v>12</v>
      </c>
      <c r="F11" s="106" t="s">
        <v>65</v>
      </c>
      <c r="G11" s="179"/>
      <c r="I11" s="94" t="s">
        <v>201</v>
      </c>
      <c r="J11" s="90" t="s">
        <v>159</v>
      </c>
      <c r="K11" s="107">
        <v>66</v>
      </c>
      <c r="L11" s="107">
        <v>35</v>
      </c>
      <c r="M11" s="107">
        <v>16</v>
      </c>
      <c r="O11" s="182" t="s">
        <v>282</v>
      </c>
      <c r="P11" s="184" t="s">
        <v>300</v>
      </c>
      <c r="Q11" s="184" t="s">
        <v>360</v>
      </c>
      <c r="R11" s="184" t="s">
        <v>346</v>
      </c>
      <c r="AE11" s="121" t="s">
        <v>258</v>
      </c>
      <c r="AF11" s="107">
        <v>38</v>
      </c>
      <c r="AG11" s="107">
        <v>20</v>
      </c>
      <c r="AH11" s="107">
        <v>14</v>
      </c>
      <c r="AJ11" s="108"/>
      <c r="AK11" s="108"/>
      <c r="AL11" s="108"/>
      <c r="AM11" s="108"/>
    </row>
    <row r="12" spans="1:39" ht="16.95" customHeight="1" x14ac:dyDescent="0.3">
      <c r="A12" s="94" t="s">
        <v>191</v>
      </c>
      <c r="B12" s="89" t="s">
        <v>13</v>
      </c>
      <c r="C12" s="107">
        <v>32</v>
      </c>
      <c r="D12" s="107">
        <v>20</v>
      </c>
      <c r="E12" s="107">
        <v>12</v>
      </c>
      <c r="F12" s="106" t="s">
        <v>65</v>
      </c>
      <c r="G12" s="179"/>
      <c r="I12" s="94" t="s">
        <v>211</v>
      </c>
      <c r="J12" s="92" t="s">
        <v>36</v>
      </c>
      <c r="K12" s="107" t="s">
        <v>325</v>
      </c>
      <c r="L12" s="107">
        <v>40</v>
      </c>
      <c r="M12" s="107">
        <v>26</v>
      </c>
      <c r="O12"/>
      <c r="AE12" s="121" t="s">
        <v>268</v>
      </c>
      <c r="AF12" s="107">
        <v>38</v>
      </c>
      <c r="AG12" s="107">
        <v>20</v>
      </c>
      <c r="AH12" s="107">
        <v>16</v>
      </c>
      <c r="AJ12" s="108" t="s">
        <v>245</v>
      </c>
      <c r="AK12" s="108"/>
      <c r="AL12" s="108"/>
      <c r="AM12" s="108"/>
    </row>
    <row r="13" spans="1:39" ht="16.95" customHeight="1" x14ac:dyDescent="0.3">
      <c r="A13" s="94" t="s">
        <v>193</v>
      </c>
      <c r="B13" s="90" t="s">
        <v>7</v>
      </c>
      <c r="C13" s="107">
        <v>23</v>
      </c>
      <c r="D13" s="107">
        <v>14</v>
      </c>
      <c r="E13" s="107">
        <v>12</v>
      </c>
      <c r="F13" s="106" t="s">
        <v>65</v>
      </c>
      <c r="G13" s="179"/>
      <c r="I13" s="94" t="s">
        <v>202</v>
      </c>
      <c r="J13" s="90" t="s">
        <v>170</v>
      </c>
      <c r="K13" s="107">
        <v>20</v>
      </c>
      <c r="L13" s="107">
        <v>18</v>
      </c>
      <c r="M13" s="107">
        <v>12</v>
      </c>
      <c r="O13"/>
      <c r="AE13" s="121" t="s">
        <v>257</v>
      </c>
      <c r="AF13" s="107">
        <v>38</v>
      </c>
      <c r="AG13" s="107">
        <v>23</v>
      </c>
      <c r="AH13" s="107">
        <v>14</v>
      </c>
      <c r="AJ13" s="17">
        <v>14</v>
      </c>
      <c r="AK13" s="108"/>
      <c r="AL13" s="108"/>
      <c r="AM13" s="108"/>
    </row>
    <row r="14" spans="1:39" ht="16.95" customHeight="1" x14ac:dyDescent="0.3">
      <c r="A14" s="94" t="s">
        <v>194</v>
      </c>
      <c r="B14" s="90" t="s">
        <v>139</v>
      </c>
      <c r="C14" s="107">
        <v>35</v>
      </c>
      <c r="D14" s="107">
        <v>20</v>
      </c>
      <c r="E14" s="107">
        <v>12</v>
      </c>
      <c r="F14" s="106" t="s">
        <v>65</v>
      </c>
      <c r="G14" s="179"/>
      <c r="I14" s="94" t="s">
        <v>203</v>
      </c>
      <c r="J14" s="90" t="s">
        <v>169</v>
      </c>
      <c r="K14" s="107">
        <v>48</v>
      </c>
      <c r="L14" s="107">
        <v>26</v>
      </c>
      <c r="M14" s="107">
        <v>16</v>
      </c>
      <c r="O14">
        <v>66</v>
      </c>
      <c r="P14">
        <v>44</v>
      </c>
      <c r="Q14">
        <v>38</v>
      </c>
      <c r="AE14" s="123" t="s">
        <v>272</v>
      </c>
      <c r="AF14" s="107">
        <v>44</v>
      </c>
      <c r="AG14" s="107">
        <v>26</v>
      </c>
      <c r="AH14" s="107">
        <v>14</v>
      </c>
      <c r="AJ14" s="17">
        <v>18</v>
      </c>
      <c r="AK14" s="108"/>
      <c r="AL14" s="108"/>
      <c r="AM14" s="108"/>
    </row>
    <row r="15" spans="1:39" ht="16.95" customHeight="1" x14ac:dyDescent="0.3">
      <c r="A15" s="94" t="s">
        <v>195</v>
      </c>
      <c r="B15" s="90" t="s">
        <v>161</v>
      </c>
      <c r="C15" s="116">
        <v>104</v>
      </c>
      <c r="D15" s="107">
        <v>35</v>
      </c>
      <c r="E15" s="107">
        <v>20</v>
      </c>
      <c r="F15" s="106" t="s">
        <v>65</v>
      </c>
      <c r="G15" s="179"/>
      <c r="I15" s="94" t="s">
        <v>194</v>
      </c>
      <c r="J15" s="90" t="s">
        <v>139</v>
      </c>
      <c r="K15" s="107">
        <v>35</v>
      </c>
      <c r="L15" s="107">
        <v>20</v>
      </c>
      <c r="M15" s="107">
        <v>12</v>
      </c>
      <c r="O15">
        <v>23</v>
      </c>
      <c r="P15">
        <v>38</v>
      </c>
      <c r="Q15">
        <v>20</v>
      </c>
      <c r="AE15" s="123" t="s">
        <v>250</v>
      </c>
      <c r="AF15" s="116">
        <v>48</v>
      </c>
      <c r="AG15" s="107">
        <v>18</v>
      </c>
      <c r="AH15" s="107">
        <v>12</v>
      </c>
      <c r="AJ15" s="17">
        <v>30</v>
      </c>
      <c r="AK15" s="108"/>
      <c r="AL15" s="108"/>
      <c r="AM15" s="108"/>
    </row>
    <row r="16" spans="1:39" ht="16.95" customHeight="1" x14ac:dyDescent="0.3">
      <c r="A16" s="94" t="s">
        <v>196</v>
      </c>
      <c r="B16" s="90" t="s">
        <v>160</v>
      </c>
      <c r="C16" s="107">
        <v>66</v>
      </c>
      <c r="D16" s="107">
        <v>40</v>
      </c>
      <c r="E16" s="116">
        <v>20</v>
      </c>
      <c r="F16" s="106" t="s">
        <v>65</v>
      </c>
      <c r="G16" s="179"/>
      <c r="I16" s="94" t="s">
        <v>196</v>
      </c>
      <c r="J16" s="90" t="s">
        <v>160</v>
      </c>
      <c r="K16" s="107">
        <v>66</v>
      </c>
      <c r="L16" s="107">
        <v>40</v>
      </c>
      <c r="M16" s="107">
        <v>23</v>
      </c>
      <c r="O16">
        <v>20</v>
      </c>
      <c r="P16">
        <v>32</v>
      </c>
      <c r="Q16">
        <v>20</v>
      </c>
      <c r="AE16" s="123" t="s">
        <v>259</v>
      </c>
      <c r="AF16" s="107">
        <v>48</v>
      </c>
      <c r="AG16" s="107">
        <v>26</v>
      </c>
      <c r="AH16" s="107">
        <v>16</v>
      </c>
    </row>
    <row r="17" spans="1:34" ht="16.95" customHeight="1" x14ac:dyDescent="0.3">
      <c r="A17" s="94" t="s">
        <v>198</v>
      </c>
      <c r="B17" s="90" t="s">
        <v>172</v>
      </c>
      <c r="C17" s="116">
        <v>38</v>
      </c>
      <c r="D17" s="107">
        <v>20</v>
      </c>
      <c r="E17" s="107">
        <v>14</v>
      </c>
      <c r="F17" s="106" t="s">
        <v>65</v>
      </c>
      <c r="G17" s="179"/>
      <c r="I17" s="94" t="s">
        <v>189</v>
      </c>
      <c r="J17" s="90" t="s">
        <v>140</v>
      </c>
      <c r="K17" s="107">
        <v>23</v>
      </c>
      <c r="L17" s="107">
        <v>14</v>
      </c>
      <c r="M17" s="107">
        <v>12</v>
      </c>
      <c r="O17">
        <f>SUM(O14:O16)</f>
        <v>109</v>
      </c>
      <c r="P17">
        <f>SUM(P14:P16)</f>
        <v>114</v>
      </c>
      <c r="Q17">
        <f>SUM(Q14:Q16)</f>
        <v>78</v>
      </c>
      <c r="AE17" s="123" t="s">
        <v>260</v>
      </c>
      <c r="AF17" s="107">
        <v>60</v>
      </c>
      <c r="AG17" s="107">
        <v>35</v>
      </c>
      <c r="AH17" s="107">
        <v>18</v>
      </c>
    </row>
    <row r="18" spans="1:34" ht="16.95" customHeight="1" x14ac:dyDescent="0.3">
      <c r="A18" s="94" t="s">
        <v>199</v>
      </c>
      <c r="B18" s="90" t="s">
        <v>171</v>
      </c>
      <c r="C18" s="107">
        <v>80</v>
      </c>
      <c r="D18" s="107">
        <v>35</v>
      </c>
      <c r="E18" s="107">
        <v>20</v>
      </c>
      <c r="F18" s="106" t="s">
        <v>65</v>
      </c>
      <c r="G18" s="179"/>
      <c r="I18" s="94" t="s">
        <v>206</v>
      </c>
      <c r="J18" s="90" t="s">
        <v>50</v>
      </c>
      <c r="K18" s="107">
        <v>20</v>
      </c>
      <c r="L18" s="107">
        <v>14</v>
      </c>
      <c r="M18" s="107">
        <v>12</v>
      </c>
      <c r="AE18" s="123" t="s">
        <v>249</v>
      </c>
      <c r="AF18" s="107">
        <v>66</v>
      </c>
      <c r="AG18" s="107">
        <v>35</v>
      </c>
      <c r="AH18" s="107">
        <v>16</v>
      </c>
    </row>
    <row r="19" spans="1:34" ht="16.95" customHeight="1" x14ac:dyDescent="0.3">
      <c r="A19" s="94" t="s">
        <v>200</v>
      </c>
      <c r="B19" s="90" t="s">
        <v>173</v>
      </c>
      <c r="C19" s="116">
        <v>44</v>
      </c>
      <c r="D19" s="107">
        <v>18</v>
      </c>
      <c r="E19" s="107">
        <v>12</v>
      </c>
      <c r="F19" s="106" t="s">
        <v>65</v>
      </c>
      <c r="G19" s="179"/>
      <c r="I19" s="94" t="s">
        <v>212</v>
      </c>
      <c r="J19" s="90" t="s">
        <v>177</v>
      </c>
      <c r="K19" s="107">
        <v>23</v>
      </c>
      <c r="L19" s="107">
        <v>14</v>
      </c>
      <c r="M19" s="107">
        <v>12</v>
      </c>
      <c r="AE19" s="123" t="s">
        <v>262</v>
      </c>
      <c r="AF19" s="107">
        <v>66</v>
      </c>
      <c r="AG19" s="107">
        <v>40</v>
      </c>
      <c r="AH19" s="107">
        <v>23</v>
      </c>
    </row>
    <row r="20" spans="1:34" ht="16.95" customHeight="1" x14ac:dyDescent="0.3">
      <c r="A20" s="94" t="s">
        <v>201</v>
      </c>
      <c r="B20" s="90" t="s">
        <v>159</v>
      </c>
      <c r="C20" s="107">
        <v>66</v>
      </c>
      <c r="D20" s="107">
        <v>35</v>
      </c>
      <c r="E20" s="107">
        <v>16</v>
      </c>
      <c r="F20" s="106" t="s">
        <v>65</v>
      </c>
      <c r="G20" s="179"/>
      <c r="I20" s="94" t="s">
        <v>210</v>
      </c>
      <c r="J20" s="90" t="s">
        <v>180</v>
      </c>
      <c r="K20" s="107">
        <v>38</v>
      </c>
      <c r="L20" s="107">
        <v>20</v>
      </c>
      <c r="M20" s="107">
        <v>16</v>
      </c>
      <c r="AE20" s="123" t="s">
        <v>248</v>
      </c>
      <c r="AF20" s="107">
        <v>80</v>
      </c>
      <c r="AG20" s="107">
        <v>35</v>
      </c>
      <c r="AH20" s="107">
        <v>20</v>
      </c>
    </row>
    <row r="21" spans="1:34" ht="16.95" customHeight="1" x14ac:dyDescent="0.3">
      <c r="A21" s="94" t="s">
        <v>202</v>
      </c>
      <c r="B21" s="90" t="s">
        <v>170</v>
      </c>
      <c r="C21" s="107">
        <v>20</v>
      </c>
      <c r="D21" s="107">
        <v>18</v>
      </c>
      <c r="E21" s="107">
        <v>12</v>
      </c>
      <c r="F21" s="106" t="s">
        <v>65</v>
      </c>
      <c r="G21" s="179"/>
      <c r="I21" s="94" t="s">
        <v>213</v>
      </c>
      <c r="J21" s="91" t="s">
        <v>179</v>
      </c>
      <c r="K21" s="107">
        <v>60</v>
      </c>
      <c r="L21" s="107">
        <v>35</v>
      </c>
      <c r="M21" s="107">
        <v>18</v>
      </c>
      <c r="AE21" s="122" t="s">
        <v>255</v>
      </c>
      <c r="AF21" s="116">
        <v>104</v>
      </c>
      <c r="AG21" s="107">
        <v>35</v>
      </c>
      <c r="AH21" s="107">
        <v>18</v>
      </c>
    </row>
    <row r="22" spans="1:34" ht="16.95" customHeight="1" x14ac:dyDescent="0.3">
      <c r="A22" s="94" t="s">
        <v>203</v>
      </c>
      <c r="B22" s="90" t="s">
        <v>169</v>
      </c>
      <c r="C22" s="116">
        <v>44</v>
      </c>
      <c r="D22" s="107">
        <v>26</v>
      </c>
      <c r="E22" s="107">
        <v>16</v>
      </c>
      <c r="F22" s="106" t="s">
        <v>65</v>
      </c>
      <c r="G22" s="179"/>
      <c r="I22" s="94" t="s">
        <v>205</v>
      </c>
      <c r="J22" s="90" t="s">
        <v>99</v>
      </c>
      <c r="K22" s="107">
        <v>20</v>
      </c>
      <c r="L22" s="107">
        <v>14</v>
      </c>
      <c r="M22" s="107">
        <v>12</v>
      </c>
      <c r="AE22" s="122" t="s">
        <v>267</v>
      </c>
      <c r="AF22" s="116">
        <v>104</v>
      </c>
      <c r="AG22" s="107">
        <v>35</v>
      </c>
      <c r="AH22" s="107">
        <v>20</v>
      </c>
    </row>
    <row r="23" spans="1:34" ht="16.95" customHeight="1" x14ac:dyDescent="0.3">
      <c r="A23" s="94" t="s">
        <v>204</v>
      </c>
      <c r="B23" s="90" t="s">
        <v>178</v>
      </c>
      <c r="C23" s="116">
        <v>164</v>
      </c>
      <c r="D23" s="107">
        <v>40</v>
      </c>
      <c r="E23" s="107">
        <v>20</v>
      </c>
      <c r="F23" s="106" t="s">
        <v>65</v>
      </c>
      <c r="G23" s="179"/>
      <c r="I23" s="94" t="s">
        <v>207</v>
      </c>
      <c r="J23" s="92" t="s">
        <v>64</v>
      </c>
      <c r="K23" s="107" t="s">
        <v>236</v>
      </c>
      <c r="L23" s="107">
        <v>85</v>
      </c>
      <c r="M23" s="107">
        <v>36</v>
      </c>
      <c r="AE23" s="122" t="s">
        <v>252</v>
      </c>
      <c r="AF23" s="116">
        <v>130</v>
      </c>
      <c r="AG23" s="107">
        <v>40</v>
      </c>
      <c r="AH23" s="107">
        <v>26</v>
      </c>
    </row>
    <row r="24" spans="1:34" ht="16.95" customHeight="1" x14ac:dyDescent="0.3">
      <c r="A24" s="94" t="s">
        <v>338</v>
      </c>
      <c r="B24" s="90" t="s">
        <v>339</v>
      </c>
      <c r="C24" s="116">
        <v>20</v>
      </c>
      <c r="D24" s="107">
        <v>14</v>
      </c>
      <c r="E24" s="107">
        <v>12</v>
      </c>
      <c r="F24" s="106" t="s">
        <v>65</v>
      </c>
      <c r="G24" s="179"/>
      <c r="I24" s="94" t="s">
        <v>195</v>
      </c>
      <c r="J24" s="91" t="s">
        <v>161</v>
      </c>
      <c r="K24" s="107">
        <v>104</v>
      </c>
      <c r="L24" s="107">
        <v>35</v>
      </c>
      <c r="M24" s="107">
        <v>18</v>
      </c>
      <c r="AE24" s="122" t="s">
        <v>261</v>
      </c>
      <c r="AF24" s="107">
        <v>180</v>
      </c>
      <c r="AG24" s="107">
        <v>40</v>
      </c>
      <c r="AH24" s="107">
        <v>20</v>
      </c>
    </row>
    <row r="25" spans="1:34" ht="16.95" customHeight="1" x14ac:dyDescent="0.3">
      <c r="A25" s="94" t="s">
        <v>370</v>
      </c>
      <c r="B25" s="90" t="s">
        <v>368</v>
      </c>
      <c r="C25" s="107" t="s">
        <v>369</v>
      </c>
      <c r="D25" s="107">
        <v>51</v>
      </c>
      <c r="E25" s="107">
        <v>23</v>
      </c>
      <c r="F25" s="106" t="s">
        <v>65</v>
      </c>
      <c r="G25" s="179"/>
      <c r="I25" s="94" t="s">
        <v>208</v>
      </c>
      <c r="J25" s="90" t="s">
        <v>86</v>
      </c>
      <c r="K25" s="107">
        <v>92</v>
      </c>
      <c r="L25" s="107">
        <v>35</v>
      </c>
      <c r="M25" s="107">
        <v>18</v>
      </c>
      <c r="AE25" s="122"/>
      <c r="AF25" s="107"/>
      <c r="AG25" s="107"/>
      <c r="AH25" s="107"/>
    </row>
    <row r="26" spans="1:34" ht="16.95" customHeight="1" x14ac:dyDescent="0.3">
      <c r="F26" s="106" t="s">
        <v>65</v>
      </c>
      <c r="G26" s="179"/>
      <c r="AE26" s="122" t="s">
        <v>269</v>
      </c>
      <c r="AF26" s="107">
        <v>200</v>
      </c>
      <c r="AG26" s="107">
        <v>75</v>
      </c>
      <c r="AH26" s="107">
        <v>29</v>
      </c>
    </row>
    <row r="27" spans="1:34" ht="16.95" customHeight="1" x14ac:dyDescent="0.3">
      <c r="A27" s="62" t="s">
        <v>226</v>
      </c>
      <c r="G27" s="179"/>
      <c r="AE27" s="122" t="s">
        <v>270</v>
      </c>
      <c r="AF27" s="116">
        <v>200</v>
      </c>
      <c r="AG27" s="107">
        <v>85</v>
      </c>
      <c r="AH27" s="107">
        <v>36</v>
      </c>
    </row>
    <row r="28" spans="1:34" x14ac:dyDescent="0.3">
      <c r="A28" s="62" t="s">
        <v>152</v>
      </c>
      <c r="B28" s="71"/>
      <c r="C28" s="71"/>
      <c r="D28" s="71"/>
      <c r="E28" s="71"/>
      <c r="I28" s="71"/>
      <c r="J28" s="71"/>
      <c r="K28" s="71"/>
      <c r="L28" s="71"/>
      <c r="M28" s="71"/>
    </row>
    <row r="29" spans="1:34" x14ac:dyDescent="0.3">
      <c r="A29" s="62" t="s">
        <v>153</v>
      </c>
      <c r="B29" s="62"/>
      <c r="C29" s="71"/>
      <c r="D29" s="71"/>
      <c r="E29" s="71"/>
      <c r="F29" s="71"/>
      <c r="I29" s="71"/>
      <c r="J29" s="71"/>
      <c r="K29" s="71"/>
      <c r="L29" s="71"/>
      <c r="M29" s="71"/>
    </row>
    <row r="30" spans="1:34" x14ac:dyDescent="0.3">
      <c r="A30" s="62" t="s">
        <v>280</v>
      </c>
      <c r="B30" s="62" t="s">
        <v>281</v>
      </c>
      <c r="C30" s="62"/>
      <c r="D30" s="62"/>
      <c r="E30" s="62"/>
      <c r="F30" s="71"/>
      <c r="I30" s="62">
        <v>20</v>
      </c>
      <c r="J30" s="62"/>
      <c r="K30" s="62"/>
      <c r="L30" s="62"/>
      <c r="M30" s="62"/>
    </row>
    <row r="31" spans="1:34" s="62" customFormat="1" ht="14.4" x14ac:dyDescent="0.3">
      <c r="A31" s="62" t="s">
        <v>282</v>
      </c>
      <c r="B31" s="62" t="s">
        <v>283</v>
      </c>
      <c r="G31" s="71"/>
      <c r="H31" s="71"/>
      <c r="I31" s="62">
        <v>32</v>
      </c>
      <c r="N31" s="71"/>
      <c r="O31" s="71"/>
      <c r="AA31" s="71"/>
      <c r="AB31" s="71"/>
      <c r="AC31" s="71"/>
      <c r="AD31" s="71"/>
      <c r="AE31" s="71"/>
    </row>
    <row r="32" spans="1:34" s="62" customFormat="1" x14ac:dyDescent="0.3">
      <c r="A32" s="108"/>
      <c r="C32" s="106"/>
      <c r="D32" s="106"/>
      <c r="E32" s="106"/>
      <c r="G32" s="71"/>
      <c r="H32" s="71"/>
      <c r="I32" s="108">
        <v>38</v>
      </c>
      <c r="J32" s="106"/>
      <c r="K32" s="106"/>
      <c r="L32" s="106"/>
      <c r="M32" s="106"/>
      <c r="N32" s="71"/>
      <c r="O32" s="71"/>
      <c r="AA32" s="71"/>
      <c r="AB32" s="71"/>
      <c r="AC32" s="71"/>
      <c r="AD32" s="71"/>
      <c r="AE32" s="71"/>
    </row>
    <row r="33" spans="1:13" s="62" customFormat="1" x14ac:dyDescent="0.3">
      <c r="A33" s="108"/>
      <c r="C33" s="106"/>
      <c r="D33" s="106"/>
      <c r="E33" s="106"/>
      <c r="F33" s="106"/>
      <c r="H33" s="62">
        <v>44</v>
      </c>
      <c r="I33" s="106">
        <f>+SUM(I30:I32)</f>
        <v>90</v>
      </c>
      <c r="J33" s="106"/>
      <c r="K33" s="106"/>
      <c r="L33" s="106"/>
      <c r="M33" s="106"/>
    </row>
    <row r="34" spans="1:13" s="62" customFormat="1" x14ac:dyDescent="0.3">
      <c r="A34" s="108"/>
      <c r="B34" s="106"/>
      <c r="C34" s="106"/>
      <c r="D34" s="106"/>
      <c r="E34" s="106"/>
      <c r="F34" s="106"/>
      <c r="H34" s="62">
        <v>20</v>
      </c>
      <c r="I34" s="108"/>
      <c r="J34" s="106"/>
      <c r="K34" s="106"/>
      <c r="L34" s="106"/>
      <c r="M34" s="106"/>
    </row>
    <row r="35" spans="1:13" x14ac:dyDescent="0.3">
      <c r="H35" s="106">
        <v>20</v>
      </c>
    </row>
    <row r="36" spans="1:13" x14ac:dyDescent="0.3">
      <c r="H36" s="106">
        <f>+SUM(H33:H35)</f>
        <v>84</v>
      </c>
    </row>
  </sheetData>
  <sortState xmlns:xlrd2="http://schemas.microsoft.com/office/spreadsheetml/2017/richdata2" ref="I3:M25">
    <sortCondition ref="J3:J25"/>
  </sortState>
  <mergeCells count="2">
    <mergeCell ref="A1:E1"/>
    <mergeCell ref="I1:M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Z63"/>
  <sheetViews>
    <sheetView zoomScale="85" zoomScaleNormal="85" workbookViewId="0">
      <pane xSplit="1" topLeftCell="B1" activePane="topRight" state="frozen"/>
      <selection pane="topRight" activeCell="V5" sqref="V5"/>
    </sheetView>
  </sheetViews>
  <sheetFormatPr defaultRowHeight="15.6" x14ac:dyDescent="0.3"/>
  <cols>
    <col min="1" max="1" width="29" style="69" customWidth="1"/>
    <col min="2" max="4" width="10.33203125" style="17" customWidth="1"/>
    <col min="5" max="5" width="10.6640625" style="17" customWidth="1"/>
    <col min="6" max="6" width="10.33203125" style="17" customWidth="1"/>
    <col min="7" max="7" width="10.6640625" style="17" bestFit="1" customWidth="1"/>
    <col min="8" max="8" width="10.33203125" style="17" hidden="1" customWidth="1"/>
    <col min="9" max="9" width="10.44140625" style="17" bestFit="1" customWidth="1"/>
    <col min="10" max="11" width="10.33203125" style="17" hidden="1" customWidth="1"/>
    <col min="12" max="12" width="10.33203125" style="17" customWidth="1"/>
    <col min="13" max="13" width="10.6640625" style="17" bestFit="1" customWidth="1"/>
    <col min="14" max="14" width="10.44140625" style="17" customWidth="1"/>
    <col min="15" max="15" width="10.44140625" style="17" hidden="1" customWidth="1"/>
    <col min="16" max="16" width="10.33203125" style="17" hidden="1" customWidth="1"/>
    <col min="17" max="17" width="10.33203125" style="17" customWidth="1"/>
    <col min="18" max="18" width="10.44140625" style="17" bestFit="1" customWidth="1"/>
    <col min="19" max="19" width="10.33203125" style="17" hidden="1" customWidth="1"/>
    <col min="20" max="20" width="10.6640625" style="17" customWidth="1"/>
    <col min="21" max="22" width="10.33203125" style="17" customWidth="1"/>
    <col min="23" max="24" width="10.33203125" style="17" hidden="1" customWidth="1"/>
    <col min="25" max="25" width="10.6640625" style="17" bestFit="1" customWidth="1"/>
    <col min="26" max="26" width="10.33203125" style="17" customWidth="1"/>
  </cols>
  <sheetData>
    <row r="1" spans="1:26" s="18" customFormat="1" ht="18" x14ac:dyDescent="0.3">
      <c r="A1" s="64"/>
      <c r="B1" s="109" t="s">
        <v>362</v>
      </c>
      <c r="C1" s="109" t="s">
        <v>232</v>
      </c>
      <c r="D1" s="97" t="s">
        <v>363</v>
      </c>
      <c r="E1" s="97" t="s">
        <v>364</v>
      </c>
      <c r="F1" s="97" t="s">
        <v>163</v>
      </c>
      <c r="G1" s="97" t="s">
        <v>164</v>
      </c>
      <c r="H1" s="98" t="s">
        <v>217</v>
      </c>
      <c r="I1" s="109" t="s">
        <v>371</v>
      </c>
      <c r="J1" s="97" t="s">
        <v>141</v>
      </c>
      <c r="K1" s="97" t="s">
        <v>214</v>
      </c>
      <c r="L1" s="97" t="s">
        <v>372</v>
      </c>
      <c r="M1" s="109" t="s">
        <v>221</v>
      </c>
      <c r="N1" s="109" t="s">
        <v>222</v>
      </c>
      <c r="O1" s="98" t="s">
        <v>235</v>
      </c>
      <c r="P1" s="97" t="s">
        <v>165</v>
      </c>
      <c r="Q1" s="109" t="s">
        <v>376</v>
      </c>
      <c r="R1" s="109" t="s">
        <v>218</v>
      </c>
      <c r="S1" s="98" t="s">
        <v>215</v>
      </c>
      <c r="T1" s="98" t="s">
        <v>365</v>
      </c>
      <c r="U1" s="97" t="s">
        <v>366</v>
      </c>
      <c r="V1" s="109" t="s">
        <v>233</v>
      </c>
      <c r="W1" s="98" t="s">
        <v>219</v>
      </c>
      <c r="X1" s="98" t="s">
        <v>216</v>
      </c>
      <c r="Y1" s="97" t="s">
        <v>367</v>
      </c>
    </row>
    <row r="2" spans="1:26" x14ac:dyDescent="0.3">
      <c r="A2" s="65" t="str">
        <f>Ledenlijst!J2</f>
        <v>Agten Kris</v>
      </c>
      <c r="B2" s="79"/>
      <c r="C2" s="79"/>
      <c r="D2" s="79"/>
      <c r="E2" s="79"/>
      <c r="F2" s="79"/>
      <c r="G2" s="110" t="s">
        <v>246</v>
      </c>
      <c r="H2" s="79"/>
      <c r="I2" s="66"/>
      <c r="J2" s="66"/>
      <c r="K2" s="66"/>
      <c r="L2" s="75"/>
      <c r="M2" s="66"/>
      <c r="N2" s="66"/>
      <c r="O2" s="79"/>
      <c r="P2" s="79"/>
      <c r="Q2" s="79"/>
      <c r="R2" s="79"/>
      <c r="S2" s="79"/>
      <c r="T2" s="79"/>
      <c r="U2" s="79"/>
      <c r="V2" s="79" t="s">
        <v>277</v>
      </c>
      <c r="W2" s="79"/>
      <c r="X2" s="79"/>
      <c r="Y2" s="79"/>
    </row>
    <row r="3" spans="1:26" x14ac:dyDescent="0.3">
      <c r="A3" s="65" t="e">
        <f>Ledenlijst!#REF!</f>
        <v>#REF!</v>
      </c>
      <c r="B3" s="75"/>
      <c r="C3" s="75"/>
      <c r="D3" s="75"/>
      <c r="E3" s="78"/>
      <c r="F3" s="75"/>
      <c r="G3" s="75"/>
      <c r="H3" s="75"/>
      <c r="I3" s="66"/>
      <c r="J3" s="75"/>
      <c r="K3" s="75"/>
      <c r="L3" s="75"/>
      <c r="M3" s="66"/>
      <c r="N3" s="75"/>
      <c r="O3" s="75" t="s">
        <v>143</v>
      </c>
      <c r="P3" s="75"/>
      <c r="Q3" s="79"/>
      <c r="R3" s="75"/>
      <c r="S3" s="75"/>
      <c r="T3" s="189"/>
      <c r="U3" s="75"/>
      <c r="V3" s="79"/>
      <c r="W3" s="75"/>
      <c r="X3" s="75"/>
      <c r="Y3" s="75"/>
    </row>
    <row r="4" spans="1:26" x14ac:dyDescent="0.3">
      <c r="A4" s="65" t="str">
        <f>Ledenlijst!J3</f>
        <v>Breugelmans André</v>
      </c>
      <c r="B4" s="75"/>
      <c r="C4" s="75"/>
      <c r="D4" s="75"/>
      <c r="E4" s="189"/>
      <c r="F4" s="75"/>
      <c r="G4" s="75"/>
      <c r="H4" s="75"/>
      <c r="I4" s="66"/>
      <c r="J4" s="75"/>
      <c r="K4" s="75"/>
      <c r="L4" s="75"/>
      <c r="M4" s="66"/>
      <c r="N4" s="75"/>
      <c r="O4" s="75"/>
      <c r="P4" s="75"/>
      <c r="Q4" s="75"/>
      <c r="R4" s="75"/>
      <c r="S4" s="75"/>
      <c r="T4" s="189"/>
      <c r="U4" s="75"/>
      <c r="W4" s="79"/>
      <c r="X4" s="75"/>
      <c r="Y4" s="75"/>
      <c r="Z4" s="79" t="s">
        <v>142</v>
      </c>
    </row>
    <row r="5" spans="1:26" x14ac:dyDescent="0.3">
      <c r="A5" s="65" t="str">
        <f>Ledenlijst!J4</f>
        <v>De Laat Johan</v>
      </c>
      <c r="B5" s="75"/>
      <c r="C5" s="75"/>
      <c r="D5" s="75"/>
      <c r="E5" s="189"/>
      <c r="F5" s="75"/>
      <c r="G5" s="110" t="s">
        <v>246</v>
      </c>
      <c r="H5" s="75"/>
      <c r="I5" s="75"/>
      <c r="J5" s="75"/>
      <c r="K5" s="75"/>
      <c r="L5" s="75"/>
      <c r="M5" s="66"/>
      <c r="N5" s="66"/>
      <c r="O5" s="75"/>
      <c r="P5" s="75"/>
      <c r="Q5" s="75"/>
      <c r="R5" s="66"/>
      <c r="S5" s="75"/>
      <c r="T5" s="189"/>
      <c r="U5" s="75"/>
      <c r="V5" s="79" t="s">
        <v>276</v>
      </c>
      <c r="W5" s="75"/>
      <c r="X5" s="75"/>
      <c r="Y5" s="75"/>
      <c r="Z5" s="79" t="s">
        <v>247</v>
      </c>
    </row>
    <row r="6" spans="1:26" x14ac:dyDescent="0.3">
      <c r="A6" s="65" t="str">
        <f>Ledenlijst!J5</f>
        <v>Deelkens Eddy</v>
      </c>
      <c r="B6" s="75"/>
      <c r="C6" s="75"/>
      <c r="D6" s="75"/>
      <c r="E6" s="190"/>
      <c r="F6" s="75"/>
      <c r="G6" s="75"/>
      <c r="H6" s="75"/>
      <c r="I6" s="75"/>
      <c r="J6" s="75"/>
      <c r="K6" s="75"/>
      <c r="L6" s="79" t="s">
        <v>142</v>
      </c>
      <c r="M6" s="75"/>
      <c r="N6" s="75"/>
      <c r="O6" s="75"/>
      <c r="P6" s="75"/>
      <c r="Q6" s="75"/>
      <c r="R6" s="75"/>
      <c r="S6" s="75"/>
      <c r="T6" s="190"/>
      <c r="U6" s="75"/>
      <c r="V6" s="75"/>
      <c r="W6" s="75"/>
      <c r="X6" s="75"/>
      <c r="Y6" s="76"/>
      <c r="Z6" s="79" t="s">
        <v>144</v>
      </c>
    </row>
    <row r="7" spans="1:26" x14ac:dyDescent="0.3">
      <c r="A7" s="65" t="str">
        <f>Ledenlijst!J6</f>
        <v>Hamblok Henri</v>
      </c>
      <c r="B7" s="75"/>
      <c r="C7" s="75"/>
      <c r="D7" s="75"/>
      <c r="E7" s="190"/>
      <c r="F7" s="75"/>
      <c r="G7" s="75"/>
      <c r="H7" s="75"/>
      <c r="I7" s="75"/>
      <c r="J7" s="75"/>
      <c r="K7" s="75"/>
      <c r="L7" s="75"/>
      <c r="M7" s="66"/>
      <c r="N7" s="75"/>
      <c r="O7" s="75"/>
      <c r="P7" s="75"/>
      <c r="Q7" s="66" t="s">
        <v>143</v>
      </c>
      <c r="R7" s="75"/>
      <c r="S7" s="75"/>
      <c r="T7" s="190"/>
      <c r="U7" s="75"/>
      <c r="V7" s="75"/>
      <c r="W7" s="75"/>
      <c r="X7" s="75"/>
      <c r="Y7" s="110" t="s">
        <v>273</v>
      </c>
    </row>
    <row r="8" spans="1:26" x14ac:dyDescent="0.3">
      <c r="A8" s="65" t="str">
        <f>Ledenlijst!J7</f>
        <v>Kayar Mehmet</v>
      </c>
      <c r="B8" s="110" t="s">
        <v>246</v>
      </c>
      <c r="C8" s="75"/>
      <c r="D8" s="75"/>
      <c r="E8" s="75" t="s">
        <v>373</v>
      </c>
      <c r="F8" s="75"/>
      <c r="G8" s="75"/>
      <c r="H8" s="75"/>
      <c r="I8" s="75"/>
      <c r="J8" s="75"/>
      <c r="K8" s="75"/>
      <c r="L8" s="75"/>
      <c r="M8" s="217" t="s">
        <v>273</v>
      </c>
      <c r="N8" s="75"/>
      <c r="O8" s="79"/>
      <c r="P8" s="75"/>
      <c r="Q8" s="66"/>
      <c r="R8" s="75"/>
      <c r="S8" s="75"/>
      <c r="T8" s="190"/>
      <c r="U8" s="75"/>
      <c r="V8" s="79" t="s">
        <v>277</v>
      </c>
      <c r="W8" s="75"/>
      <c r="X8" s="75"/>
      <c r="Y8" s="75"/>
      <c r="Z8" s="110" t="s">
        <v>273</v>
      </c>
    </row>
    <row r="9" spans="1:26" x14ac:dyDescent="0.3">
      <c r="A9" s="65" t="str">
        <f>Ledenlijst!J8</f>
        <v>Kemps Freddy</v>
      </c>
      <c r="B9" s="110" t="s">
        <v>246</v>
      </c>
      <c r="C9" s="75"/>
      <c r="D9" s="75"/>
      <c r="E9" s="190"/>
      <c r="F9" s="75"/>
      <c r="G9" s="75"/>
      <c r="H9" s="75"/>
      <c r="I9" s="75"/>
      <c r="J9" s="75"/>
      <c r="K9" s="75"/>
      <c r="L9" s="66" t="s">
        <v>142</v>
      </c>
      <c r="M9" s="110" t="s">
        <v>246</v>
      </c>
      <c r="N9" s="75"/>
      <c r="O9" s="75"/>
      <c r="P9" s="75"/>
      <c r="Q9" s="66" t="s">
        <v>143</v>
      </c>
      <c r="R9" s="75"/>
      <c r="S9" s="75"/>
      <c r="T9" s="190"/>
      <c r="U9" s="75"/>
      <c r="V9" s="75"/>
      <c r="W9" s="75"/>
      <c r="X9" s="75"/>
      <c r="Y9" s="75"/>
      <c r="Z9" s="110" t="s">
        <v>246</v>
      </c>
    </row>
    <row r="10" spans="1:26" x14ac:dyDescent="0.3">
      <c r="A10" s="65" t="str">
        <f>Ledenlijst!J9</f>
        <v>Kuyken Leo</v>
      </c>
      <c r="B10" s="75"/>
      <c r="C10" s="75"/>
      <c r="E10" s="190"/>
      <c r="F10" s="75"/>
      <c r="G10" s="66"/>
      <c r="H10" s="75"/>
      <c r="I10" s="217" t="s">
        <v>273</v>
      </c>
      <c r="J10" s="75"/>
      <c r="K10" s="75"/>
      <c r="L10" s="75"/>
      <c r="M10" s="110" t="s">
        <v>246</v>
      </c>
      <c r="N10" s="75"/>
      <c r="O10" s="75"/>
      <c r="P10" s="75"/>
      <c r="Q10" s="75"/>
      <c r="R10" s="66"/>
      <c r="S10" s="75"/>
      <c r="T10" s="190"/>
      <c r="U10" s="75"/>
      <c r="V10" s="75"/>
      <c r="W10" s="75"/>
      <c r="X10" s="75"/>
      <c r="Y10" s="75"/>
    </row>
    <row r="11" spans="1:26" x14ac:dyDescent="0.3">
      <c r="A11" s="65" t="str">
        <f>Ledenlijst!J10</f>
        <v>Leuse Dieter</v>
      </c>
      <c r="B11" s="75"/>
      <c r="C11" s="75"/>
      <c r="D11" s="75"/>
      <c r="E11" s="190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66"/>
      <c r="S11" s="75"/>
      <c r="T11" s="190"/>
      <c r="U11" s="75"/>
      <c r="V11" s="75"/>
      <c r="W11" s="75"/>
      <c r="X11" s="75"/>
      <c r="Y11" s="75"/>
      <c r="Z11" s="79" t="s">
        <v>274</v>
      </c>
    </row>
    <row r="12" spans="1:26" x14ac:dyDescent="0.3">
      <c r="A12" s="65" t="str">
        <f>Ledenlijst!J11</f>
        <v>Lodewijks Ferdinand</v>
      </c>
      <c r="B12" s="75"/>
      <c r="C12" s="75"/>
      <c r="D12" s="75"/>
      <c r="E12" s="190"/>
      <c r="F12" s="75"/>
      <c r="G12" s="110" t="s">
        <v>246</v>
      </c>
      <c r="H12" s="75"/>
      <c r="I12" s="110" t="s">
        <v>273</v>
      </c>
      <c r="J12" s="75"/>
      <c r="K12" s="75"/>
      <c r="L12" s="75"/>
      <c r="M12" s="75"/>
      <c r="N12" s="66"/>
      <c r="O12" s="75"/>
      <c r="P12" s="75"/>
      <c r="Q12" s="66" t="s">
        <v>143</v>
      </c>
      <c r="R12" s="75"/>
      <c r="S12" s="75"/>
      <c r="T12" s="190"/>
      <c r="U12" s="75"/>
      <c r="V12" s="75"/>
      <c r="W12" s="75"/>
      <c r="X12" s="75"/>
      <c r="Y12" s="75"/>
      <c r="Z12" s="79" t="s">
        <v>275</v>
      </c>
    </row>
    <row r="13" spans="1:26" x14ac:dyDescent="0.3">
      <c r="A13" s="65" t="str">
        <f>Ledenlijst!J12</f>
        <v>Loots Ludo</v>
      </c>
      <c r="B13" s="75"/>
      <c r="C13" s="79"/>
      <c r="D13" s="75"/>
      <c r="E13" s="190"/>
      <c r="F13" s="75"/>
      <c r="H13" s="75"/>
      <c r="I13" s="75"/>
      <c r="J13" s="75"/>
      <c r="K13" s="75"/>
      <c r="L13" s="75"/>
      <c r="M13" s="75"/>
      <c r="N13" s="75"/>
      <c r="O13" s="75"/>
      <c r="P13" s="75"/>
      <c r="Q13" s="66" t="s">
        <v>142</v>
      </c>
      <c r="R13" s="75"/>
      <c r="S13" s="75"/>
      <c r="T13" s="190"/>
      <c r="U13" s="79"/>
      <c r="V13" s="75"/>
      <c r="W13" s="79"/>
      <c r="X13" s="75"/>
      <c r="Y13" s="75"/>
      <c r="Z13" s="79" t="s">
        <v>278</v>
      </c>
    </row>
    <row r="14" spans="1:26" ht="15.6" customHeight="1" x14ac:dyDescent="0.3">
      <c r="A14" s="65" t="e">
        <f>Ledenlijst!#REF!</f>
        <v>#REF!</v>
      </c>
      <c r="B14" s="75"/>
      <c r="C14" s="75"/>
      <c r="D14" s="75"/>
      <c r="E14" s="190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190"/>
      <c r="U14" s="75"/>
      <c r="V14" s="75"/>
      <c r="W14" s="75"/>
      <c r="X14" s="75"/>
      <c r="Y14" s="75"/>
    </row>
    <row r="15" spans="1:26" ht="15.6" customHeight="1" x14ac:dyDescent="0.3">
      <c r="A15" s="65" t="str">
        <f>Ledenlijst!J13</f>
        <v>Mannaerts Jos</v>
      </c>
      <c r="B15" s="75"/>
      <c r="C15" s="75"/>
      <c r="D15" s="79" t="s">
        <v>142</v>
      </c>
      <c r="E15" s="190"/>
      <c r="F15" s="75"/>
      <c r="G15" s="75"/>
      <c r="H15" s="75"/>
      <c r="I15" s="75"/>
      <c r="J15" s="75"/>
      <c r="K15" s="75"/>
      <c r="L15" s="79" t="s">
        <v>142</v>
      </c>
      <c r="M15" s="75"/>
      <c r="O15" s="75"/>
      <c r="P15" s="75"/>
      <c r="Q15" s="66" t="s">
        <v>142</v>
      </c>
      <c r="R15" s="75"/>
      <c r="S15" s="75"/>
      <c r="T15" s="190"/>
      <c r="U15" s="75"/>
      <c r="V15" s="79" t="s">
        <v>277</v>
      </c>
      <c r="W15" s="79"/>
      <c r="X15" s="75"/>
      <c r="Y15" s="110" t="s">
        <v>273</v>
      </c>
    </row>
    <row r="16" spans="1:26" x14ac:dyDescent="0.3">
      <c r="A16" s="65" t="str">
        <f>Ledenlijst!J14</f>
        <v>Pol Pim</v>
      </c>
      <c r="B16" s="75"/>
      <c r="C16" s="75"/>
      <c r="D16" s="75"/>
      <c r="E16" s="190"/>
      <c r="F16" s="75"/>
      <c r="G16" s="66"/>
      <c r="H16" s="75"/>
      <c r="I16" s="66"/>
      <c r="J16" s="75"/>
      <c r="K16" s="75"/>
      <c r="L16" s="75"/>
      <c r="M16" s="75"/>
      <c r="N16" s="75"/>
      <c r="O16" s="75"/>
      <c r="P16" s="75"/>
      <c r="Q16" s="75"/>
      <c r="R16" s="79"/>
      <c r="S16" s="75"/>
      <c r="T16" s="190"/>
      <c r="U16" s="75"/>
      <c r="V16" s="75"/>
      <c r="W16" s="75"/>
      <c r="X16" s="75"/>
      <c r="Y16" s="110" t="s">
        <v>273</v>
      </c>
      <c r="Z16" s="79" t="s">
        <v>277</v>
      </c>
    </row>
    <row r="17" spans="1:26" x14ac:dyDescent="0.3">
      <c r="A17" s="65" t="str">
        <f>Ledenlijst!J15</f>
        <v>Slegers Eddie</v>
      </c>
      <c r="B17" s="75"/>
      <c r="C17" s="75"/>
      <c r="D17" s="75"/>
      <c r="E17" s="190"/>
      <c r="F17" s="75"/>
      <c r="G17" s="75"/>
      <c r="H17" s="75"/>
      <c r="I17" s="110" t="s">
        <v>246</v>
      </c>
      <c r="J17" s="75"/>
      <c r="K17" s="75"/>
      <c r="L17" s="75"/>
      <c r="M17" s="75"/>
      <c r="N17" s="75"/>
      <c r="P17" s="75"/>
      <c r="Q17" s="75"/>
      <c r="R17" s="75"/>
      <c r="S17" s="75"/>
      <c r="T17" s="190"/>
      <c r="U17" s="75"/>
      <c r="V17" s="75"/>
      <c r="W17" s="79"/>
      <c r="X17" s="75"/>
      <c r="Y17" s="75"/>
      <c r="Z17" s="79" t="s">
        <v>276</v>
      </c>
    </row>
    <row r="18" spans="1:26" x14ac:dyDescent="0.3">
      <c r="A18" s="65" t="str">
        <f>Ledenlijst!J16</f>
        <v>Smeets Willy</v>
      </c>
      <c r="B18" s="75"/>
      <c r="C18" s="75"/>
      <c r="D18" s="75"/>
      <c r="E18" s="190"/>
      <c r="F18" s="75"/>
      <c r="G18" s="75"/>
      <c r="H18" s="75"/>
      <c r="I18" s="75"/>
      <c r="J18" s="75"/>
      <c r="K18" s="75"/>
      <c r="L18" s="79"/>
      <c r="M18" s="75"/>
      <c r="N18" s="79"/>
      <c r="O18" s="75"/>
      <c r="P18" s="75"/>
      <c r="Q18" s="75"/>
      <c r="R18" s="79"/>
      <c r="S18" s="75"/>
      <c r="T18" s="190"/>
      <c r="U18" s="75"/>
      <c r="V18" s="75"/>
      <c r="W18" s="75"/>
      <c r="X18" s="75"/>
      <c r="Y18" s="75"/>
      <c r="Z18" s="79" t="s">
        <v>279</v>
      </c>
    </row>
    <row r="19" spans="1:26" x14ac:dyDescent="0.3">
      <c r="A19" s="65" t="str">
        <f>Ledenlijst!J17</f>
        <v>Steenhuysen Patricia</v>
      </c>
      <c r="B19" s="217" t="s">
        <v>273</v>
      </c>
      <c r="C19" s="79"/>
      <c r="D19" s="75"/>
      <c r="E19" s="190"/>
      <c r="F19" s="75"/>
      <c r="G19" s="110" t="s">
        <v>273</v>
      </c>
      <c r="H19" s="75"/>
      <c r="I19" s="75"/>
      <c r="J19" s="75"/>
      <c r="K19" s="75"/>
      <c r="L19" s="75"/>
      <c r="M19" s="110" t="s">
        <v>273</v>
      </c>
      <c r="N19" s="75"/>
      <c r="O19" s="75"/>
      <c r="P19" s="75"/>
      <c r="Q19" s="66" t="s">
        <v>142</v>
      </c>
      <c r="R19" s="66"/>
      <c r="S19" s="75"/>
      <c r="T19" s="110" t="s">
        <v>273</v>
      </c>
      <c r="U19" s="110" t="s">
        <v>246</v>
      </c>
      <c r="V19" s="75"/>
      <c r="W19" s="79"/>
      <c r="X19" s="75"/>
      <c r="Y19" s="75"/>
    </row>
    <row r="20" spans="1:26" x14ac:dyDescent="0.3">
      <c r="A20" s="65" t="str">
        <f>Ledenlijst!J18</f>
        <v>Van Broekhoven Harry</v>
      </c>
      <c r="B20" s="110" t="s">
        <v>246</v>
      </c>
      <c r="C20" s="75"/>
      <c r="D20" s="79" t="s">
        <v>142</v>
      </c>
      <c r="E20" s="75" t="s">
        <v>373</v>
      </c>
      <c r="F20" s="75"/>
      <c r="G20" s="75"/>
      <c r="H20" s="75"/>
      <c r="I20" s="75"/>
      <c r="J20" s="75"/>
      <c r="K20" s="75"/>
      <c r="L20" s="75"/>
      <c r="M20" s="75"/>
      <c r="O20" s="79"/>
      <c r="P20" s="75"/>
      <c r="Q20" s="66" t="s">
        <v>142</v>
      </c>
      <c r="R20" s="75"/>
      <c r="S20" s="75"/>
      <c r="T20" s="190"/>
      <c r="U20" s="75"/>
      <c r="V20" s="79" t="s">
        <v>276</v>
      </c>
      <c r="W20" s="79"/>
      <c r="X20" s="75"/>
      <c r="Y20" s="75"/>
    </row>
    <row r="21" spans="1:26" x14ac:dyDescent="0.3">
      <c r="A21" s="65" t="str">
        <f>Ledenlijst!J19</f>
        <v>Van Broekhoven Sofie</v>
      </c>
      <c r="B21" s="75"/>
      <c r="C21" s="75"/>
      <c r="D21" s="75"/>
      <c r="E21" s="190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190"/>
      <c r="U21" s="75"/>
      <c r="V21" s="75"/>
      <c r="W21" s="75"/>
      <c r="X21" s="75"/>
      <c r="Y21" s="75"/>
      <c r="Z21" s="75" t="s">
        <v>373</v>
      </c>
    </row>
    <row r="22" spans="1:26" x14ac:dyDescent="0.3">
      <c r="A22" s="65" t="str">
        <f>Ledenlijst!J20</f>
        <v>Van De Put Jozef</v>
      </c>
      <c r="B22" s="217" t="s">
        <v>273</v>
      </c>
      <c r="C22" s="79"/>
      <c r="D22" s="75"/>
      <c r="E22" s="190"/>
      <c r="F22" s="75"/>
      <c r="G22" s="110" t="s">
        <v>273</v>
      </c>
      <c r="H22" s="75"/>
      <c r="I22" s="75"/>
      <c r="J22" s="75"/>
      <c r="K22" s="75"/>
      <c r="L22" s="75"/>
      <c r="M22" s="110" t="s">
        <v>273</v>
      </c>
      <c r="N22" s="75"/>
      <c r="O22" s="75"/>
      <c r="P22" s="75"/>
      <c r="Q22" s="75"/>
      <c r="R22" s="75"/>
      <c r="S22" s="75"/>
      <c r="T22" s="190"/>
      <c r="U22" s="110" t="s">
        <v>246</v>
      </c>
      <c r="V22" s="75"/>
      <c r="W22" s="79"/>
      <c r="X22" s="75"/>
      <c r="Y22" s="75"/>
    </row>
    <row r="23" spans="1:26" x14ac:dyDescent="0.3">
      <c r="A23" s="65" t="str">
        <f>Ledenlijst!J21</f>
        <v>Van Den Bruel Leon</v>
      </c>
      <c r="B23" s="217" t="s">
        <v>273</v>
      </c>
      <c r="C23" s="75"/>
      <c r="D23" s="79" t="s">
        <v>142</v>
      </c>
      <c r="E23" s="75" t="s">
        <v>373</v>
      </c>
      <c r="F23" s="75"/>
      <c r="G23" s="110" t="s">
        <v>273</v>
      </c>
      <c r="H23" s="75"/>
      <c r="I23" s="110" t="s">
        <v>246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110" t="s">
        <v>273</v>
      </c>
      <c r="U23" s="75"/>
      <c r="V23" s="75"/>
      <c r="W23" s="75"/>
      <c r="X23" s="75"/>
      <c r="Y23" s="75"/>
    </row>
    <row r="24" spans="1:26" x14ac:dyDescent="0.3">
      <c r="A24" s="65" t="e">
        <f>Ledenlijst!#REF!</f>
        <v>#REF!</v>
      </c>
      <c r="B24" s="75"/>
      <c r="C24" s="75"/>
      <c r="D24" s="75"/>
      <c r="E24" s="190"/>
      <c r="F24" s="75"/>
      <c r="H24" s="75"/>
      <c r="I24" s="75"/>
      <c r="J24" s="75"/>
      <c r="K24" s="75"/>
      <c r="L24" s="75"/>
      <c r="M24" s="75"/>
      <c r="N24" s="75"/>
      <c r="P24" s="75"/>
      <c r="R24" s="75"/>
      <c r="S24" s="75"/>
      <c r="T24" s="190"/>
      <c r="U24" s="75"/>
      <c r="V24" s="75"/>
      <c r="W24" s="75"/>
      <c r="X24" s="75"/>
      <c r="Y24" s="75"/>
    </row>
    <row r="25" spans="1:26" x14ac:dyDescent="0.3">
      <c r="A25" s="65" t="str">
        <f>Ledenlijst!J22</f>
        <v>Van Engeland Rinus</v>
      </c>
      <c r="B25" s="75"/>
      <c r="C25" s="75"/>
      <c r="D25" s="75"/>
      <c r="E25" s="75" t="s">
        <v>373</v>
      </c>
      <c r="F25" s="75"/>
      <c r="G25" s="75"/>
      <c r="H25" s="75"/>
      <c r="I25" s="110" t="s">
        <v>273</v>
      </c>
      <c r="J25" s="75"/>
      <c r="K25" s="75"/>
      <c r="L25" s="75"/>
      <c r="M25" s="110" t="s">
        <v>246</v>
      </c>
      <c r="N25" s="75"/>
      <c r="O25" s="75"/>
      <c r="P25" s="75"/>
      <c r="Q25" s="66" t="s">
        <v>143</v>
      </c>
      <c r="R25" s="75"/>
      <c r="S25" s="75"/>
      <c r="T25" s="110" t="s">
        <v>273</v>
      </c>
      <c r="U25" s="75"/>
      <c r="V25" s="75"/>
      <c r="W25" s="75"/>
      <c r="X25" s="75"/>
      <c r="Y25" s="75" t="s">
        <v>227</v>
      </c>
    </row>
    <row r="26" spans="1:26" x14ac:dyDescent="0.3">
      <c r="A26" s="65" t="str">
        <f>Ledenlijst!J23</f>
        <v>Van Hout Ludo</v>
      </c>
      <c r="B26" s="75"/>
      <c r="C26" s="75"/>
      <c r="D26" s="79" t="s">
        <v>142</v>
      </c>
      <c r="E26" s="190"/>
      <c r="F26" s="75"/>
      <c r="G26" s="75"/>
      <c r="H26" s="75"/>
      <c r="I26" s="79"/>
      <c r="J26" s="75"/>
      <c r="K26" s="75"/>
      <c r="L26" s="75"/>
      <c r="M26" s="66"/>
      <c r="N26" s="75"/>
      <c r="O26" s="75"/>
      <c r="P26" s="75"/>
      <c r="Q26" s="75"/>
      <c r="R26" s="75"/>
      <c r="S26" s="75"/>
      <c r="T26" s="190"/>
      <c r="U26" s="75"/>
      <c r="V26" s="79" t="s">
        <v>276</v>
      </c>
      <c r="W26" s="79"/>
      <c r="X26" s="75"/>
      <c r="Y26" s="75"/>
      <c r="Z26" s="17" t="s">
        <v>227</v>
      </c>
    </row>
    <row r="27" spans="1:26" x14ac:dyDescent="0.3">
      <c r="A27" s="65" t="str">
        <f>Ledenlijst!J24</f>
        <v>Vandeneynde Jacky</v>
      </c>
      <c r="B27" s="75"/>
      <c r="C27" s="79"/>
      <c r="D27" s="75"/>
      <c r="E27" s="190"/>
      <c r="F27" s="75"/>
      <c r="G27" s="75"/>
      <c r="H27" s="75"/>
      <c r="I27" s="110" t="s">
        <v>246</v>
      </c>
      <c r="J27" s="75"/>
      <c r="K27" s="75"/>
      <c r="L27" s="79" t="s">
        <v>142</v>
      </c>
      <c r="M27" s="75"/>
      <c r="N27" s="75"/>
      <c r="O27" s="75"/>
      <c r="P27" s="75"/>
      <c r="Q27" s="75"/>
      <c r="R27" s="75"/>
      <c r="S27" s="75"/>
      <c r="T27" s="190"/>
      <c r="U27" s="110" t="s">
        <v>246</v>
      </c>
      <c r="V27" s="75"/>
      <c r="W27" s="79"/>
      <c r="X27" s="75"/>
      <c r="Y27" s="75"/>
    </row>
    <row r="28" spans="1:26" x14ac:dyDescent="0.3">
      <c r="A28" s="65" t="str">
        <f>Ledenlijst!J25</f>
        <v>Wouters Guido</v>
      </c>
      <c r="B28" s="75"/>
      <c r="C28" s="79"/>
      <c r="D28" s="75"/>
      <c r="E28" s="190"/>
      <c r="F28" s="75"/>
      <c r="G28" s="75"/>
      <c r="H28" s="75"/>
      <c r="I28" s="75"/>
      <c r="J28" s="75"/>
      <c r="K28" s="75"/>
      <c r="L28" s="75"/>
      <c r="M28" s="75"/>
      <c r="N28" s="75"/>
      <c r="O28" s="79"/>
      <c r="P28" s="75"/>
      <c r="Q28" s="75"/>
      <c r="R28" s="75"/>
      <c r="S28" s="75"/>
      <c r="T28" s="190"/>
      <c r="U28" s="75"/>
      <c r="V28" s="79"/>
      <c r="W28" s="75"/>
      <c r="X28" s="75"/>
      <c r="Y28" s="75"/>
    </row>
    <row r="29" spans="1:26" ht="8.4" customHeight="1" x14ac:dyDescent="0.3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3"/>
      <c r="Y29" s="83"/>
    </row>
    <row r="30" spans="1:26" x14ac:dyDescent="0.3">
      <c r="A30" s="67"/>
      <c r="B30" s="79"/>
      <c r="C30" s="79"/>
      <c r="D30" s="79"/>
      <c r="E30" s="79"/>
      <c r="F30" s="79"/>
      <c r="G30" s="79"/>
      <c r="H30" s="79"/>
      <c r="I30" s="79" t="s">
        <v>142</v>
      </c>
      <c r="J30" s="79"/>
      <c r="K30" s="79"/>
      <c r="L30" s="79" t="s">
        <v>142</v>
      </c>
      <c r="M30" s="110" t="s">
        <v>273</v>
      </c>
      <c r="N30" s="66"/>
      <c r="O30" s="79"/>
      <c r="P30" s="79"/>
      <c r="Q30" s="79" t="s">
        <v>142</v>
      </c>
      <c r="R30" s="79"/>
      <c r="S30" s="79"/>
      <c r="T30" s="79"/>
      <c r="U30" s="79"/>
      <c r="V30" s="79" t="s">
        <v>277</v>
      </c>
      <c r="W30" s="79"/>
      <c r="X30" s="79"/>
      <c r="Y30" s="79"/>
    </row>
    <row r="31" spans="1:26" x14ac:dyDescent="0.3">
      <c r="A31" s="67"/>
      <c r="B31" s="79"/>
      <c r="C31" s="79"/>
      <c r="D31" s="79"/>
      <c r="E31" s="79"/>
      <c r="F31" s="79"/>
      <c r="G31" s="79"/>
      <c r="H31" s="79"/>
      <c r="I31" s="79" t="s">
        <v>247</v>
      </c>
      <c r="J31" s="79"/>
      <c r="K31" s="79"/>
      <c r="L31" s="79"/>
      <c r="M31" s="110" t="s">
        <v>246</v>
      </c>
      <c r="N31" s="66"/>
      <c r="O31" s="79"/>
      <c r="P31" s="79"/>
      <c r="Q31" s="79" t="s">
        <v>143</v>
      </c>
      <c r="R31" s="79"/>
      <c r="S31" s="79"/>
      <c r="T31" s="79"/>
      <c r="U31" s="79"/>
      <c r="V31" s="79" t="s">
        <v>276</v>
      </c>
      <c r="W31" s="79"/>
      <c r="X31" s="79"/>
      <c r="Y31" s="79"/>
    </row>
    <row r="32" spans="1:26" x14ac:dyDescent="0.3">
      <c r="A32" s="67"/>
      <c r="C32" s="68"/>
      <c r="D32" s="68"/>
      <c r="E32" s="68"/>
      <c r="F32" s="68"/>
      <c r="G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78"/>
      <c r="X32" s="68"/>
      <c r="Y32" s="68"/>
    </row>
    <row r="33" spans="1:25" x14ac:dyDescent="0.3">
      <c r="A33" s="85" t="s">
        <v>145</v>
      </c>
      <c r="B33" s="68">
        <v>46011</v>
      </c>
      <c r="C33" s="87"/>
      <c r="D33" s="68">
        <v>45894</v>
      </c>
      <c r="E33" s="87">
        <v>45931</v>
      </c>
      <c r="F33" s="68"/>
      <c r="G33" s="88">
        <v>45908</v>
      </c>
      <c r="H33" s="87"/>
      <c r="I33" s="88">
        <v>46003</v>
      </c>
      <c r="J33" s="87"/>
      <c r="K33" s="87"/>
      <c r="L33" s="87">
        <v>46006</v>
      </c>
      <c r="M33" s="88">
        <v>46005</v>
      </c>
      <c r="N33" s="87"/>
      <c r="O33" s="87"/>
      <c r="P33" s="87"/>
      <c r="Q33" s="87">
        <v>46014</v>
      </c>
      <c r="R33" s="88"/>
      <c r="S33" s="87"/>
      <c r="T33" s="193">
        <v>45921</v>
      </c>
      <c r="U33" s="88">
        <v>45894</v>
      </c>
      <c r="V33" s="87">
        <v>46003</v>
      </c>
      <c r="W33" s="87"/>
      <c r="X33" s="87"/>
      <c r="Y33" s="88">
        <v>45920</v>
      </c>
    </row>
    <row r="34" spans="1:25" x14ac:dyDescent="0.3">
      <c r="A34" s="218" t="s">
        <v>146</v>
      </c>
      <c r="B34" s="68"/>
      <c r="C34" s="68"/>
      <c r="D34" s="68">
        <v>45891</v>
      </c>
      <c r="E34" s="68">
        <v>45920</v>
      </c>
      <c r="F34" s="68"/>
      <c r="G34" s="68">
        <v>45891</v>
      </c>
      <c r="H34" s="68"/>
      <c r="I34" s="68">
        <v>45986</v>
      </c>
      <c r="J34" s="68"/>
      <c r="K34" s="68"/>
      <c r="L34" s="68">
        <v>45986</v>
      </c>
      <c r="M34" s="68">
        <v>45986</v>
      </c>
      <c r="N34" s="68"/>
      <c r="O34" s="68"/>
      <c r="P34" s="68"/>
      <c r="Q34" s="68">
        <v>46001</v>
      </c>
      <c r="R34" s="68"/>
      <c r="S34" s="68"/>
      <c r="T34" s="68">
        <v>45920</v>
      </c>
      <c r="U34" s="68">
        <v>45891</v>
      </c>
      <c r="V34" s="68">
        <v>45986</v>
      </c>
      <c r="W34" s="68"/>
      <c r="X34" s="68"/>
      <c r="Y34" s="68">
        <v>45891</v>
      </c>
    </row>
    <row r="35" spans="1:25" x14ac:dyDescent="0.3">
      <c r="A35" s="65" t="s">
        <v>166</v>
      </c>
      <c r="B35" s="86">
        <v>46032</v>
      </c>
      <c r="C35" s="86"/>
      <c r="D35" s="86"/>
      <c r="E35" s="86">
        <v>45951</v>
      </c>
      <c r="F35" s="86"/>
      <c r="G35" s="86"/>
      <c r="H35" s="86"/>
      <c r="I35" s="86">
        <v>46031</v>
      </c>
      <c r="J35" s="86"/>
      <c r="K35" s="86"/>
      <c r="L35" s="86"/>
      <c r="M35" s="86">
        <v>46037</v>
      </c>
      <c r="N35" s="86"/>
      <c r="O35" s="86"/>
      <c r="P35" s="86"/>
      <c r="Q35" s="86">
        <v>46057</v>
      </c>
      <c r="R35" s="86"/>
      <c r="S35" s="86"/>
      <c r="T35" s="86">
        <v>45978</v>
      </c>
      <c r="U35" s="86"/>
      <c r="V35" s="86"/>
      <c r="W35" s="86"/>
      <c r="X35" s="86"/>
      <c r="Y35" s="86"/>
    </row>
    <row r="36" spans="1:25" x14ac:dyDescent="0.3">
      <c r="A36" s="96" t="s">
        <v>167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>
        <v>46051</v>
      </c>
      <c r="M36" s="86"/>
      <c r="N36" s="86"/>
      <c r="O36" s="86"/>
      <c r="P36" s="86"/>
      <c r="Q36" s="86">
        <v>46051</v>
      </c>
      <c r="R36" s="86"/>
      <c r="S36" s="86"/>
      <c r="T36" s="86"/>
      <c r="U36" s="86"/>
      <c r="V36" s="86"/>
      <c r="W36" s="86"/>
      <c r="X36" s="86"/>
      <c r="Y36" s="86"/>
    </row>
    <row r="37" spans="1:25" x14ac:dyDescent="0.3">
      <c r="A37" s="95" t="s">
        <v>418</v>
      </c>
      <c r="B37" s="86">
        <v>46069</v>
      </c>
      <c r="C37" s="86"/>
      <c r="D37" s="86"/>
      <c r="E37" s="86"/>
      <c r="F37" s="86"/>
      <c r="G37" s="86">
        <v>45985</v>
      </c>
      <c r="H37" s="86"/>
      <c r="I37" s="86">
        <v>46094</v>
      </c>
      <c r="J37" s="86"/>
      <c r="K37" s="86"/>
      <c r="L37" s="86"/>
      <c r="M37" s="86">
        <v>46056</v>
      </c>
      <c r="N37" s="86"/>
      <c r="O37" s="86"/>
      <c r="P37" s="86"/>
      <c r="Q37" s="86"/>
      <c r="R37" s="86"/>
      <c r="S37" s="86"/>
      <c r="T37" s="86"/>
      <c r="U37" s="86">
        <v>45950</v>
      </c>
      <c r="V37" s="86">
        <v>46099</v>
      </c>
      <c r="W37" s="86"/>
      <c r="X37" s="86"/>
      <c r="Y37" s="86"/>
    </row>
    <row r="38" spans="1:25" x14ac:dyDescent="0.3">
      <c r="A38" s="95" t="s">
        <v>419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>
        <v>46100</v>
      </c>
      <c r="Y38" s="86"/>
    </row>
    <row r="39" spans="1:25" x14ac:dyDescent="0.3">
      <c r="A39" s="67"/>
    </row>
    <row r="40" spans="1:25" x14ac:dyDescent="0.3">
      <c r="C40" s="17" t="s">
        <v>230</v>
      </c>
      <c r="F40" s="70"/>
      <c r="I40" s="17">
        <v>14</v>
      </c>
      <c r="J40" s="17">
        <v>14</v>
      </c>
      <c r="M40" s="17" t="s">
        <v>230</v>
      </c>
      <c r="R40" s="17" t="s">
        <v>230</v>
      </c>
      <c r="S40" s="17">
        <v>23</v>
      </c>
      <c r="U40" s="17">
        <v>14</v>
      </c>
      <c r="V40" s="17" t="s">
        <v>230</v>
      </c>
      <c r="W40" s="17" t="s">
        <v>220</v>
      </c>
      <c r="X40" s="17">
        <v>14</v>
      </c>
      <c r="Y40" s="17">
        <v>14</v>
      </c>
    </row>
    <row r="41" spans="1:25" x14ac:dyDescent="0.3">
      <c r="C41" s="17" t="s">
        <v>231</v>
      </c>
      <c r="I41" s="17">
        <v>16</v>
      </c>
      <c r="J41" s="17">
        <v>16</v>
      </c>
      <c r="M41" s="17" t="s">
        <v>231</v>
      </c>
      <c r="R41" s="17" t="s">
        <v>231</v>
      </c>
      <c r="S41" s="17">
        <v>26</v>
      </c>
      <c r="U41" s="17">
        <v>16</v>
      </c>
      <c r="X41" s="17">
        <v>16</v>
      </c>
      <c r="Y41" s="17">
        <v>16</v>
      </c>
    </row>
    <row r="42" spans="1:25" x14ac:dyDescent="0.3">
      <c r="C42" s="17">
        <v>20</v>
      </c>
      <c r="I42" s="17">
        <v>20</v>
      </c>
      <c r="J42" s="17">
        <v>20</v>
      </c>
      <c r="S42" s="17">
        <v>48</v>
      </c>
      <c r="U42" s="17">
        <v>20</v>
      </c>
      <c r="X42" s="17">
        <v>20</v>
      </c>
      <c r="Y42" s="17">
        <v>20</v>
      </c>
    </row>
    <row r="43" spans="1:25" x14ac:dyDescent="0.3">
      <c r="A43" s="69" t="s">
        <v>147</v>
      </c>
      <c r="C43" s="17">
        <v>30</v>
      </c>
      <c r="I43" s="17">
        <v>30</v>
      </c>
      <c r="J43" s="17">
        <v>30</v>
      </c>
      <c r="S43" s="17" t="s">
        <v>168</v>
      </c>
      <c r="U43" s="17">
        <v>30</v>
      </c>
      <c r="X43" s="17">
        <v>30</v>
      </c>
      <c r="Y43" s="17">
        <v>30</v>
      </c>
    </row>
    <row r="44" spans="1:25" ht="14.4" x14ac:dyDescent="0.3">
      <c r="A44" t="s">
        <v>420</v>
      </c>
    </row>
    <row r="45" spans="1:25" ht="14.4" x14ac:dyDescent="0.3">
      <c r="A45" t="s">
        <v>148</v>
      </c>
    </row>
    <row r="46" spans="1:25" ht="14.4" x14ac:dyDescent="0.3">
      <c r="A46"/>
    </row>
    <row r="47" spans="1:25" x14ac:dyDescent="0.3">
      <c r="A47" s="69" t="s">
        <v>149</v>
      </c>
      <c r="M47" s="191" t="s">
        <v>322</v>
      </c>
      <c r="N47" s="192"/>
      <c r="O47" s="192"/>
      <c r="P47" s="192"/>
      <c r="Q47" s="192"/>
      <c r="R47" s="192"/>
      <c r="S47"/>
      <c r="U47"/>
      <c r="W47"/>
    </row>
    <row r="48" spans="1:25" x14ac:dyDescent="0.3">
      <c r="A48" s="69" t="s">
        <v>150</v>
      </c>
      <c r="B48" s="17" t="s">
        <v>151</v>
      </c>
      <c r="M48"/>
      <c r="N48"/>
      <c r="O48" s="111"/>
      <c r="P48"/>
      <c r="Q48"/>
      <c r="R48"/>
      <c r="S48"/>
      <c r="U48"/>
      <c r="W48"/>
    </row>
    <row r="49" spans="1:26" ht="18" x14ac:dyDescent="0.3">
      <c r="A49" t="s">
        <v>152</v>
      </c>
      <c r="M49" s="109" t="s">
        <v>79</v>
      </c>
      <c r="N49" t="s">
        <v>323</v>
      </c>
      <c r="O49" s="111"/>
      <c r="P49" s="114">
        <v>45783</v>
      </c>
      <c r="Q49" s="114"/>
      <c r="R49"/>
      <c r="S49"/>
      <c r="U49"/>
      <c r="W49"/>
    </row>
    <row r="50" spans="1:26" ht="18" x14ac:dyDescent="0.3">
      <c r="A50" t="s">
        <v>153</v>
      </c>
      <c r="M50" s="109" t="s">
        <v>77</v>
      </c>
      <c r="N50" t="s">
        <v>246</v>
      </c>
      <c r="O50" s="111"/>
      <c r="P50"/>
      <c r="Q50"/>
      <c r="R50" t="s">
        <v>304</v>
      </c>
      <c r="S50" t="s">
        <v>308</v>
      </c>
      <c r="T50" t="s">
        <v>327</v>
      </c>
      <c r="V50"/>
      <c r="Z50"/>
    </row>
    <row r="51" spans="1:26" ht="18" x14ac:dyDescent="0.3">
      <c r="A51" t="s">
        <v>154</v>
      </c>
      <c r="M51" s="109" t="s">
        <v>324</v>
      </c>
      <c r="N51" t="s">
        <v>323</v>
      </c>
      <c r="O51" s="111"/>
      <c r="P51" s="114">
        <v>45807</v>
      </c>
      <c r="Q51" s="114"/>
      <c r="R51" t="s">
        <v>304</v>
      </c>
      <c r="S51" t="s">
        <v>308</v>
      </c>
      <c r="T51" t="s">
        <v>328</v>
      </c>
      <c r="V51"/>
      <c r="Z51"/>
    </row>
    <row r="52" spans="1:26" ht="18" x14ac:dyDescent="0.3">
      <c r="A52" t="s">
        <v>361</v>
      </c>
      <c r="M52" s="180" t="s">
        <v>46</v>
      </c>
      <c r="N52" t="s">
        <v>273</v>
      </c>
      <c r="O52" s="111"/>
      <c r="P52"/>
      <c r="Q52"/>
      <c r="R52" t="s">
        <v>312</v>
      </c>
      <c r="S52" t="s">
        <v>329</v>
      </c>
      <c r="T52" t="s">
        <v>330</v>
      </c>
      <c r="V52"/>
      <c r="Z52"/>
    </row>
    <row r="53" spans="1:26" ht="18" x14ac:dyDescent="0.3">
      <c r="A53" t="s">
        <v>155</v>
      </c>
      <c r="M53" s="109" t="s">
        <v>25</v>
      </c>
      <c r="N53" t="s">
        <v>142</v>
      </c>
      <c r="O53" s="111"/>
      <c r="P53"/>
      <c r="Q53"/>
      <c r="R53" t="s">
        <v>304</v>
      </c>
      <c r="S53" t="s">
        <v>311</v>
      </c>
      <c r="T53" t="s">
        <v>330</v>
      </c>
      <c r="U53" s="70">
        <v>45839</v>
      </c>
      <c r="V53"/>
      <c r="Z53"/>
    </row>
    <row r="54" spans="1:26" x14ac:dyDescent="0.3">
      <c r="A54" s="69" t="s">
        <v>156</v>
      </c>
      <c r="M54"/>
      <c r="N54" s="111" t="s">
        <v>143</v>
      </c>
      <c r="O54" s="111"/>
      <c r="P54"/>
      <c r="Q54"/>
      <c r="R54" t="s">
        <v>333</v>
      </c>
      <c r="S54" t="s">
        <v>334</v>
      </c>
      <c r="T54" t="s">
        <v>335</v>
      </c>
      <c r="U54" s="70">
        <v>45847</v>
      </c>
      <c r="V54"/>
      <c r="Z54"/>
    </row>
    <row r="55" spans="1:26" ht="18" x14ac:dyDescent="0.3">
      <c r="A55" t="s">
        <v>157</v>
      </c>
      <c r="M55" s="109" t="s">
        <v>9</v>
      </c>
      <c r="N55" t="s">
        <v>246</v>
      </c>
      <c r="O55" s="111" t="s">
        <v>326</v>
      </c>
      <c r="P55"/>
      <c r="Q55"/>
      <c r="R55" t="s">
        <v>336</v>
      </c>
      <c r="S55" t="s">
        <v>308</v>
      </c>
      <c r="T55" t="s">
        <v>311</v>
      </c>
      <c r="V55"/>
      <c r="Z55"/>
    </row>
    <row r="56" spans="1:26" x14ac:dyDescent="0.3">
      <c r="M56"/>
      <c r="N56"/>
      <c r="O56" s="111"/>
      <c r="P56"/>
      <c r="Q56"/>
      <c r="R56"/>
      <c r="S56"/>
      <c r="T56"/>
      <c r="V56"/>
      <c r="Z56"/>
    </row>
    <row r="57" spans="1:26" x14ac:dyDescent="0.3">
      <c r="M57"/>
      <c r="N57"/>
      <c r="O57" s="111"/>
      <c r="P57"/>
      <c r="Q57"/>
      <c r="R57"/>
      <c r="S57"/>
      <c r="T57"/>
      <c r="V57"/>
      <c r="Z57"/>
    </row>
    <row r="58" spans="1:26" ht="18" x14ac:dyDescent="0.3">
      <c r="M58" s="109" t="s">
        <v>337</v>
      </c>
      <c r="N58" t="s">
        <v>273</v>
      </c>
      <c r="O58" s="111"/>
      <c r="P58"/>
      <c r="Q58"/>
      <c r="R58" t="s">
        <v>296</v>
      </c>
      <c r="S58" t="s">
        <v>359</v>
      </c>
      <c r="T58" s="111" t="s">
        <v>308</v>
      </c>
      <c r="U58" s="70">
        <v>45887</v>
      </c>
      <c r="V58"/>
      <c r="Z58"/>
    </row>
    <row r="59" spans="1:26" x14ac:dyDescent="0.3">
      <c r="M59"/>
      <c r="N59" t="s">
        <v>246</v>
      </c>
      <c r="O59" s="111"/>
      <c r="P59"/>
      <c r="Q59"/>
      <c r="R59" t="s">
        <v>345</v>
      </c>
      <c r="S59" t="s">
        <v>304</v>
      </c>
      <c r="T59" t="s">
        <v>330</v>
      </c>
      <c r="U59" s="70">
        <v>45874</v>
      </c>
      <c r="V59"/>
      <c r="Z59"/>
    </row>
    <row r="60" spans="1:26" x14ac:dyDescent="0.3">
      <c r="M60"/>
      <c r="N60" t="s">
        <v>246</v>
      </c>
      <c r="O60" s="111"/>
      <c r="P60"/>
      <c r="Q60"/>
      <c r="R60" t="s">
        <v>316</v>
      </c>
      <c r="S60" t="s">
        <v>348</v>
      </c>
      <c r="T60" t="s">
        <v>332</v>
      </c>
      <c r="U60" s="70">
        <v>45876</v>
      </c>
      <c r="V60" t="s">
        <v>32</v>
      </c>
      <c r="Z60"/>
    </row>
    <row r="61" spans="1:26" x14ac:dyDescent="0.3">
      <c r="M61"/>
      <c r="N61"/>
      <c r="O61" s="111"/>
      <c r="P61"/>
      <c r="Q61"/>
      <c r="R61"/>
      <c r="S61"/>
      <c r="U61"/>
      <c r="W61" t="s">
        <v>84</v>
      </c>
    </row>
    <row r="63" spans="1:26" x14ac:dyDescent="0.3">
      <c r="M63" s="207"/>
      <c r="N63" s="17" t="s">
        <v>417</v>
      </c>
    </row>
  </sheetData>
  <phoneticPr fontId="35" type="noConversion"/>
  <conditionalFormatting sqref="A2:H2 N2:Z2 A4:A39 Z21:Z35 B30:M31 O30:Y31 C32:Y35 B35:D35 B35:B37 C36:X36 B36:V38 Y36:Y38 W37:X37 V37:V39 J2:K2 L2:L3 Q19 P24">
    <cfRule type="containsText" dxfId="469" priority="346" operator="containsText" text="AB3">
      <formula>NOT(ISERROR(SEARCH("AB3",A2)))</formula>
    </cfRule>
  </conditionalFormatting>
  <conditionalFormatting sqref="A2:H3 N2:Z2 Q2:Q4 R5:Y34 B36:V38 N3:P4 R3:U4 E4:E34 A4:A37 Z21:Z49 B30:M31 O30:Q31 B32:Q34 B35:Y35 R36:X36 Y36:Y38 E36:E1048576 U37:X38 R37:S39 U39:Y39 R40:Y46 T40:T1048576">
    <cfRule type="containsText" dxfId="468" priority="345" operator="containsText" text="AB LR">
      <formula>NOT(ISERROR(SEARCH("AB LR",A2)))</formula>
    </cfRule>
  </conditionalFormatting>
  <conditionalFormatting sqref="A1:Y1 N2:Z2 A2:H3 J2:L3 V2:V3 N3:P3 R3:U3 W3:Y3 Z4:Z6 G5 V5:V27 B10:C10 F10 U10:Y16 Z12:Z13 H15:M15 B15:G16 Z16:Z19 P17:T17 B21:Q22 R24:T25 B25:Q25 B26:L26 B27:H27 J27:U27 B28:Y28 C29:Y29 B29:B31 B30:M31 M49:M53 M55 A4:A39 B36:V38 O30:Y31 Q19 P24 Q2:Q4 C32:Y35 B35:D35 B35:B37 C36:X36 Y36:Y38 W37:X37 V37:V39">
    <cfRule type="containsText" dxfId="467" priority="556" operator="containsText" text="AB1">
      <formula>NOT(ISERROR(SEARCH("AB1",A1)))</formula>
    </cfRule>
  </conditionalFormatting>
  <conditionalFormatting sqref="B8">
    <cfRule type="containsText" dxfId="466" priority="63" operator="containsText" text="AB2">
      <formula>NOT(ISERROR(SEARCH("AB2",B8)))</formula>
    </cfRule>
    <cfRule type="containsText" dxfId="465" priority="64" operator="containsText" text="AB1">
      <formula>NOT(ISERROR(SEARCH("AB1",B8)))</formula>
    </cfRule>
    <cfRule type="containsText" dxfId="464" priority="65" operator="containsText" text="AB3">
      <formula>NOT(ISERROR(SEARCH("AB3",B8)))</formula>
    </cfRule>
    <cfRule type="containsText" dxfId="463" priority="66" operator="containsText" text="AB2">
      <formula>NOT(ISERROR(SEARCH("AB2",B8)))</formula>
    </cfRule>
    <cfRule type="containsText" dxfId="462" priority="67" operator="containsText" text="AB1">
      <formula>NOT(ISERROR(SEARCH("AB1",B8)))</formula>
    </cfRule>
    <cfRule type="containsText" dxfId="461" priority="68" operator="containsText" text="AB3">
      <formula>NOT(ISERROR(SEARCH("AB3",B8)))</formula>
    </cfRule>
  </conditionalFormatting>
  <conditionalFormatting sqref="B8:B9">
    <cfRule type="containsText" dxfId="460" priority="53" operator="containsText" text="AB LR">
      <formula>NOT(ISERROR(SEARCH("AB LR",B8)))</formula>
    </cfRule>
    <cfRule type="containsText" dxfId="459" priority="60" operator="containsText" text="AB3">
      <formula>NOT(ISERROR(SEARCH("AB3",B8)))</formula>
    </cfRule>
  </conditionalFormatting>
  <conditionalFormatting sqref="B9">
    <cfRule type="containsText" dxfId="458" priority="54" operator="containsText" text="AB3">
      <formula>NOT(ISERROR(SEARCH("AB3",B9)))</formula>
    </cfRule>
    <cfRule type="containsText" dxfId="457" priority="55" operator="containsText" text="AB2">
      <formula>NOT(ISERROR(SEARCH("AB2",B9)))</formula>
    </cfRule>
    <cfRule type="containsText" dxfId="456" priority="56" operator="containsText" text="AB1">
      <formula>NOT(ISERROR(SEARCH("AB1",B9)))</formula>
    </cfRule>
    <cfRule type="containsText" dxfId="455" priority="57" operator="containsText" text="AB3">
      <formula>NOT(ISERROR(SEARCH("AB3",B9)))</formula>
    </cfRule>
    <cfRule type="containsText" dxfId="454" priority="58" operator="containsText" text="AB2">
      <formula>NOT(ISERROR(SEARCH("AB2",B9)))</formula>
    </cfRule>
    <cfRule type="containsText" dxfId="453" priority="59" operator="containsText" text="AB1">
      <formula>NOT(ISERROR(SEARCH("AB1",B9)))</formula>
    </cfRule>
  </conditionalFormatting>
  <conditionalFormatting sqref="B19">
    <cfRule type="containsText" dxfId="452" priority="82" operator="containsText" text="AB3">
      <formula>NOT(ISERROR(SEARCH("AB3",B19)))</formula>
    </cfRule>
    <cfRule type="containsText" dxfId="451" priority="83" operator="containsText" text="AB2">
      <formula>NOT(ISERROR(SEARCH("AB2",B19)))</formula>
    </cfRule>
    <cfRule type="containsText" dxfId="450" priority="84" operator="containsText" text="AB1">
      <formula>NOT(ISERROR(SEARCH("AB1",B19)))</formula>
    </cfRule>
    <cfRule type="containsText" dxfId="449" priority="85" operator="containsText" text="AB3">
      <formula>NOT(ISERROR(SEARCH("AB3",B19)))</formula>
    </cfRule>
    <cfRule type="containsText" dxfId="448" priority="86" operator="containsText" text="AB2">
      <formula>NOT(ISERROR(SEARCH("AB2",B19)))</formula>
    </cfRule>
    <cfRule type="containsText" dxfId="447" priority="87" operator="containsText" text="AB1">
      <formula>NOT(ISERROR(SEARCH("AB1",B19)))</formula>
    </cfRule>
    <cfRule type="containsText" dxfId="446" priority="88" operator="containsText" text="AB3">
      <formula>NOT(ISERROR(SEARCH("AB3",B19)))</formula>
    </cfRule>
    <cfRule type="containsText" dxfId="445" priority="89" operator="containsText" text="AB2">
      <formula>NOT(ISERROR(SEARCH("AB2",B19)))</formula>
    </cfRule>
    <cfRule type="containsText" dxfId="444" priority="90" operator="containsText" text="AB1">
      <formula>NOT(ISERROR(SEARCH("AB1",B19)))</formula>
    </cfRule>
    <cfRule type="containsText" dxfId="443" priority="91" operator="containsText" text="AB3">
      <formula>NOT(ISERROR(SEARCH("AB3",B19)))</formula>
    </cfRule>
    <cfRule type="containsText" dxfId="442" priority="92" operator="containsText" text="AB2">
      <formula>NOT(ISERROR(SEARCH("AB2",B19)))</formula>
    </cfRule>
    <cfRule type="containsText" dxfId="441" priority="93" operator="containsText" text="AB1">
      <formula>NOT(ISERROR(SEARCH("AB1",B19)))</formula>
    </cfRule>
    <cfRule type="containsText" dxfId="440" priority="94" operator="containsText" text="AB3">
      <formula>NOT(ISERROR(SEARCH("AB3",B19)))</formula>
    </cfRule>
    <cfRule type="containsText" dxfId="439" priority="95" operator="containsText" text="AB2">
      <formula>NOT(ISERROR(SEARCH("AB2",B19)))</formula>
    </cfRule>
    <cfRule type="containsText" dxfId="438" priority="96" operator="containsText" text="AB1">
      <formula>NOT(ISERROR(SEARCH("AB1",B19)))</formula>
    </cfRule>
    <cfRule type="containsText" dxfId="437" priority="97" operator="containsText" text="AB3">
      <formula>NOT(ISERROR(SEARCH("AB3",B19)))</formula>
    </cfRule>
    <cfRule type="containsText" dxfId="436" priority="98" operator="containsText" text="AB2">
      <formula>NOT(ISERROR(SEARCH("AB2",B19)))</formula>
    </cfRule>
    <cfRule type="containsText" dxfId="435" priority="99" operator="containsText" text="AB1">
      <formula>NOT(ISERROR(SEARCH("AB1",B19)))</formula>
    </cfRule>
    <cfRule type="containsText" dxfId="434" priority="100" operator="containsText" text="AB3">
      <formula>NOT(ISERROR(SEARCH("AB3",B19)))</formula>
    </cfRule>
    <cfRule type="containsText" dxfId="433" priority="101" operator="containsText" text="AB2">
      <formula>NOT(ISERROR(SEARCH("AB2",B19)))</formula>
    </cfRule>
    <cfRule type="containsText" dxfId="432" priority="102" operator="containsText" text="AB1">
      <formula>NOT(ISERROR(SEARCH("AB1",B19)))</formula>
    </cfRule>
  </conditionalFormatting>
  <conditionalFormatting sqref="B19:B20">
    <cfRule type="containsText" dxfId="431" priority="76" operator="containsText" text="AB3">
      <formula>NOT(ISERROR(SEARCH("AB3",B19)))</formula>
    </cfRule>
    <cfRule type="containsText" dxfId="430" priority="77" operator="containsText" text="AB2">
      <formula>NOT(ISERROR(SEARCH("AB2",B19)))</formula>
    </cfRule>
    <cfRule type="containsText" dxfId="429" priority="78" operator="containsText" text="AB1">
      <formula>NOT(ISERROR(SEARCH("AB1",B19)))</formula>
    </cfRule>
  </conditionalFormatting>
  <conditionalFormatting sqref="B20">
    <cfRule type="containsText" dxfId="428" priority="69" operator="containsText" text="AB LR">
      <formula>NOT(ISERROR(SEARCH("AB LR",B20)))</formula>
    </cfRule>
    <cfRule type="containsText" dxfId="427" priority="70" operator="containsText" text="AB3">
      <formula>NOT(ISERROR(SEARCH("AB3",B20)))</formula>
    </cfRule>
    <cfRule type="containsText" dxfId="426" priority="71" operator="containsText" text="AB2">
      <formula>NOT(ISERROR(SEARCH("AB2",B20)))</formula>
    </cfRule>
    <cfRule type="containsText" dxfId="425" priority="72" operator="containsText" text="AB1">
      <formula>NOT(ISERROR(SEARCH("AB1",B20)))</formula>
    </cfRule>
    <cfRule type="containsText" dxfId="424" priority="73" operator="containsText" text="AB3">
      <formula>NOT(ISERROR(SEARCH("AB3",B20)))</formula>
    </cfRule>
    <cfRule type="containsText" dxfId="423" priority="74" operator="containsText" text="AB2">
      <formula>NOT(ISERROR(SEARCH("AB2",B20)))</formula>
    </cfRule>
    <cfRule type="containsText" dxfId="422" priority="75" operator="containsText" text="AB1">
      <formula>NOT(ISERROR(SEARCH("AB1",B20)))</formula>
    </cfRule>
  </conditionalFormatting>
  <conditionalFormatting sqref="B22">
    <cfRule type="containsText" dxfId="421" priority="103" operator="containsText" text="AB3">
      <formula>NOT(ISERROR(SEARCH("AB3",B22)))</formula>
    </cfRule>
    <cfRule type="containsText" dxfId="420" priority="104" operator="containsText" text="AB2">
      <formula>NOT(ISERROR(SEARCH("AB2",B22)))</formula>
    </cfRule>
    <cfRule type="containsText" dxfId="419" priority="105" operator="containsText" text="AB1">
      <formula>NOT(ISERROR(SEARCH("AB1",B22)))</formula>
    </cfRule>
    <cfRule type="containsText" dxfId="418" priority="106" operator="containsText" text="AB3">
      <formula>NOT(ISERROR(SEARCH("AB3",B22)))</formula>
    </cfRule>
    <cfRule type="containsText" dxfId="417" priority="107" operator="containsText" text="AB2">
      <formula>NOT(ISERROR(SEARCH("AB2",B22)))</formula>
    </cfRule>
    <cfRule type="containsText" dxfId="416" priority="108" operator="containsText" text="AB1">
      <formula>NOT(ISERROR(SEARCH("AB1",B22)))</formula>
    </cfRule>
    <cfRule type="containsText" dxfId="415" priority="109" operator="containsText" text="AB3">
      <formula>NOT(ISERROR(SEARCH("AB3",B22)))</formula>
    </cfRule>
    <cfRule type="containsText" dxfId="414" priority="110" operator="containsText" text="AB2">
      <formula>NOT(ISERROR(SEARCH("AB2",B22)))</formula>
    </cfRule>
    <cfRule type="containsText" dxfId="413" priority="111" operator="containsText" text="AB1">
      <formula>NOT(ISERROR(SEARCH("AB1",B22)))</formula>
    </cfRule>
    <cfRule type="containsText" dxfId="412" priority="112" operator="containsText" text="AB3">
      <formula>NOT(ISERROR(SEARCH("AB3",B22)))</formula>
    </cfRule>
    <cfRule type="containsText" dxfId="411" priority="113" operator="containsText" text="AB2">
      <formula>NOT(ISERROR(SEARCH("AB2",B22)))</formula>
    </cfRule>
    <cfRule type="containsText" dxfId="410" priority="114" operator="containsText" text="AB1">
      <formula>NOT(ISERROR(SEARCH("AB1",B22)))</formula>
    </cfRule>
    <cfRule type="containsText" dxfId="409" priority="115" operator="containsText" text="AB3">
      <formula>NOT(ISERROR(SEARCH("AB3",B22)))</formula>
    </cfRule>
    <cfRule type="containsText" dxfId="408" priority="116" operator="containsText" text="AB2">
      <formula>NOT(ISERROR(SEARCH("AB2",B22)))</formula>
    </cfRule>
    <cfRule type="containsText" dxfId="407" priority="117" operator="containsText" text="AB1">
      <formula>NOT(ISERROR(SEARCH("AB1",B22)))</formula>
    </cfRule>
    <cfRule type="containsText" dxfId="406" priority="118" operator="containsText" text="AB3">
      <formula>NOT(ISERROR(SEARCH("AB3",B22)))</formula>
    </cfRule>
    <cfRule type="containsText" dxfId="405" priority="119" operator="containsText" text="AB2">
      <formula>NOT(ISERROR(SEARCH("AB2",B22)))</formula>
    </cfRule>
    <cfRule type="containsText" dxfId="404" priority="120" operator="containsText" text="AB1">
      <formula>NOT(ISERROR(SEARCH("AB1",B22)))</formula>
    </cfRule>
    <cfRule type="containsText" dxfId="403" priority="121" operator="containsText" text="AB3">
      <formula>NOT(ISERROR(SEARCH("AB3",B22)))</formula>
    </cfRule>
    <cfRule type="containsText" dxfId="402" priority="122" operator="containsText" text="AB2">
      <formula>NOT(ISERROR(SEARCH("AB2",B22)))</formula>
    </cfRule>
    <cfRule type="containsText" dxfId="401" priority="123" operator="containsText" text="AB1">
      <formula>NOT(ISERROR(SEARCH("AB1",B22)))</formula>
    </cfRule>
  </conditionalFormatting>
  <conditionalFormatting sqref="B22:B23">
    <cfRule type="containsText" dxfId="400" priority="124" operator="containsText" text="AB3">
      <formula>NOT(ISERROR(SEARCH("AB3",B22)))</formula>
    </cfRule>
    <cfRule type="containsText" dxfId="399" priority="125" operator="containsText" text="AB2">
      <formula>NOT(ISERROR(SEARCH("AB2",B22)))</formula>
    </cfRule>
    <cfRule type="containsText" dxfId="398" priority="126" operator="containsText" text="AB1">
      <formula>NOT(ISERROR(SEARCH("AB1",B22)))</formula>
    </cfRule>
  </conditionalFormatting>
  <conditionalFormatting sqref="B23">
    <cfRule type="containsText" dxfId="397" priority="130" operator="containsText" text="AB3">
      <formula>NOT(ISERROR(SEARCH("AB3",B23)))</formula>
    </cfRule>
    <cfRule type="containsText" dxfId="396" priority="131" operator="containsText" text="AB2">
      <formula>NOT(ISERROR(SEARCH("AB2",B23)))</formula>
    </cfRule>
    <cfRule type="containsText" dxfId="395" priority="132" operator="containsText" text="AB1">
      <formula>NOT(ISERROR(SEARCH("AB1",B23)))</formula>
    </cfRule>
    <cfRule type="containsText" dxfId="394" priority="133" operator="containsText" text="AB3">
      <formula>NOT(ISERROR(SEARCH("AB3",B23)))</formula>
    </cfRule>
    <cfRule type="containsText" dxfId="393" priority="134" operator="containsText" text="AB2">
      <formula>NOT(ISERROR(SEARCH("AB2",B23)))</formula>
    </cfRule>
    <cfRule type="containsText" dxfId="392" priority="135" operator="containsText" text="AB1">
      <formula>NOT(ISERROR(SEARCH("AB1",B23)))</formula>
    </cfRule>
    <cfRule type="containsText" dxfId="391" priority="136" operator="containsText" text="AB3">
      <formula>NOT(ISERROR(SEARCH("AB3",B23)))</formula>
    </cfRule>
    <cfRule type="containsText" dxfId="390" priority="137" operator="containsText" text="AB2">
      <formula>NOT(ISERROR(SEARCH("AB2",B23)))</formula>
    </cfRule>
    <cfRule type="containsText" dxfId="389" priority="138" operator="containsText" text="AB1">
      <formula>NOT(ISERROR(SEARCH("AB1",B23)))</formula>
    </cfRule>
    <cfRule type="containsText" dxfId="388" priority="139" operator="containsText" text="AB3">
      <formula>NOT(ISERROR(SEARCH("AB3",B23)))</formula>
    </cfRule>
    <cfRule type="containsText" dxfId="387" priority="140" operator="containsText" text="AB2">
      <formula>NOT(ISERROR(SEARCH("AB2",B23)))</formula>
    </cfRule>
    <cfRule type="containsText" dxfId="386" priority="141" operator="containsText" text="AB1">
      <formula>NOT(ISERROR(SEARCH("AB1",B23)))</formula>
    </cfRule>
    <cfRule type="containsText" dxfId="385" priority="142" operator="containsText" text="AB3">
      <formula>NOT(ISERROR(SEARCH("AB3",B23)))</formula>
    </cfRule>
    <cfRule type="containsText" dxfId="384" priority="143" operator="containsText" text="AB2">
      <formula>NOT(ISERROR(SEARCH("AB2",B23)))</formula>
    </cfRule>
    <cfRule type="containsText" dxfId="383" priority="144" operator="containsText" text="AB1">
      <formula>NOT(ISERROR(SEARCH("AB1",B23)))</formula>
    </cfRule>
    <cfRule type="containsText" dxfId="382" priority="145" operator="containsText" text="AB3">
      <formula>NOT(ISERROR(SEARCH("AB3",B23)))</formula>
    </cfRule>
    <cfRule type="containsText" dxfId="381" priority="146" operator="containsText" text="AB2">
      <formula>NOT(ISERROR(SEARCH("AB2",B23)))</formula>
    </cfRule>
    <cfRule type="containsText" dxfId="380" priority="147" operator="containsText" text="AB1">
      <formula>NOT(ISERROR(SEARCH("AB1",B23)))</formula>
    </cfRule>
    <cfRule type="containsText" dxfId="379" priority="148" operator="containsText" text="AB3">
      <formula>NOT(ISERROR(SEARCH("AB3",B23)))</formula>
    </cfRule>
    <cfRule type="containsText" dxfId="378" priority="149" operator="containsText" text="AB2">
      <formula>NOT(ISERROR(SEARCH("AB2",B23)))</formula>
    </cfRule>
    <cfRule type="containsText" dxfId="377" priority="150" operator="containsText" text="AB1">
      <formula>NOT(ISERROR(SEARCH("AB1",B23)))</formula>
    </cfRule>
  </conditionalFormatting>
  <conditionalFormatting sqref="B36">
    <cfRule type="containsText" dxfId="376" priority="22" operator="containsText" text="AB3">
      <formula>NOT(ISERROR(SEARCH("AB3",B36)))</formula>
    </cfRule>
    <cfRule type="containsText" dxfId="375" priority="23" operator="containsText" text="AB2">
      <formula>NOT(ISERROR(SEARCH("AB2",B36)))</formula>
    </cfRule>
  </conditionalFormatting>
  <conditionalFormatting sqref="B4:H4 T4:T28 B5:Q6 R6:Y9 E6:E28 N7:Q9 Z8:Z9 H10:Q10 R10:T16 O15:Q15 U17:Y25 O18:Q20 R18:T23 O23:Q23 N26:T26 A4:A39 P24 B30:M31 O30:Y31 C32:Y35 B35:D35 B35:B37 C36:X36 B36:V38 Y36:Y38 W37:X37 V37:V39 Z21:Z35">
    <cfRule type="containsText" dxfId="374" priority="570" operator="containsText" text="AB2">
      <formula>NOT(ISERROR(SEARCH("AB2",A4)))</formula>
    </cfRule>
  </conditionalFormatting>
  <conditionalFormatting sqref="B4:H4 T4:T28 B5:Q6 R6:Y9 E6:E28 N7:Q9 Z8:Z9 H10:Q10 R10:T16 O15:Q15 U17:Y25 O18:Q20 R18:T23 O23:Q23 N26:T26 M30">
    <cfRule type="containsText" dxfId="373" priority="571" operator="containsText" text="AB1">
      <formula>NOT(ISERROR(SEARCH("AB1",B4)))</formula>
    </cfRule>
  </conditionalFormatting>
  <conditionalFormatting sqref="B18:K18 B19:L19 C20:M20 B23:H23 N18:N19 H24:N24">
    <cfRule type="containsText" dxfId="372" priority="686" operator="containsText" text="AB3">
      <formula>NOT(ISERROR(SEARCH("AB3",B18)))</formula>
    </cfRule>
  </conditionalFormatting>
  <conditionalFormatting sqref="B18:K18 N18:N19 B19:L19 C20:M20 B23:H23 H24:N24">
    <cfRule type="containsText" dxfId="371" priority="687" operator="containsText" text="AB2">
      <formula>NOT(ISERROR(SEARCH("AB2",B18)))</formula>
    </cfRule>
    <cfRule type="containsText" dxfId="370" priority="688" operator="containsText" text="AB1">
      <formula>NOT(ISERROR(SEARCH("AB1",B18)))</formula>
    </cfRule>
  </conditionalFormatting>
  <conditionalFormatting sqref="B7:L9 B17:N17 G22 R4:U4 E4:E5 R5:Y5 B11:Q11 B12:P12 B13:F13 B14:Q14 N2:Z2 J4:L4 N4:P4 W4:Y4 A2:H2 J2:L2 I30">
    <cfRule type="containsText" dxfId="369" priority="710" operator="containsText" text="AB2">
      <formula>NOT(ISERROR(SEARCH("AB2",A2)))</formula>
    </cfRule>
  </conditionalFormatting>
  <conditionalFormatting sqref="B7:L9 B17:N17 G22">
    <cfRule type="containsText" dxfId="368" priority="709" operator="containsText" text="AB3">
      <formula>NOT(ISERROR(SEARCH("AB3",B7)))</formula>
    </cfRule>
  </conditionalFormatting>
  <conditionalFormatting sqref="B12:P12 A1:Y1 Q2 V2:V3 A3:H3 J3:K3 N3:P4 R3:U4 W3:Y4 Q4 E4:E28 T4:T28 B5:Q6 R5:Y9 V5:V27 B10:C10 F10 D15:E15 Z16:Z19 U17:Y25 O18:Q20 C29:Y29 B4:H4 N7:Q9 Z8:Z9 H10:Q10 B11:Q11 B13:F13 B14:Q14 O15:Q15 N26:T26 J4:L4 O23:Q23">
    <cfRule type="containsText" dxfId="367" priority="569" operator="containsText" text="AB3">
      <formula>NOT(ISERROR(SEARCH("AB3",A1)))</formula>
    </cfRule>
  </conditionalFormatting>
  <conditionalFormatting sqref="B25:Q26 A2 Q19 B24:P24 G15:Q17 B12:P12 A1:Y1 W3:Y4 B11:Q11 B13:F13 B14:Q14 Z16:Z19 S47:Y47 A48:D1048576 F48:Y1048576">
    <cfRule type="containsText" dxfId="366" priority="392" operator="containsText" text="AB LR">
      <formula>NOT(ISERROR(SEARCH("AB LR",A1)))</formula>
    </cfRule>
  </conditionalFormatting>
  <conditionalFormatting sqref="B27:Q29">
    <cfRule type="containsText" dxfId="365" priority="303" operator="containsText" text="AB LR">
      <formula>NOT(ISERROR(SEARCH("AB LR",B27)))</formula>
    </cfRule>
  </conditionalFormatting>
  <conditionalFormatting sqref="B34:Y34">
    <cfRule type="cellIs" dxfId="364" priority="707" operator="equal">
      <formula>0</formula>
    </cfRule>
    <cfRule type="cellIs" dxfId="363" priority="708" operator="notEqual">
      <formula>0</formula>
    </cfRule>
  </conditionalFormatting>
  <conditionalFormatting sqref="D2:E2">
    <cfRule type="containsText" dxfId="362" priority="342" operator="containsText" text="AB3">
      <formula>NOT(ISERROR(SEARCH("AB3",D2)))</formula>
    </cfRule>
    <cfRule type="containsText" dxfId="361" priority="343" operator="containsText" text="AB2">
      <formula>NOT(ISERROR(SEARCH("AB2",D2)))</formula>
    </cfRule>
    <cfRule type="containsText" dxfId="360" priority="344" operator="containsText" text="AB1">
      <formula>NOT(ISERROR(SEARCH("AB1",D2)))</formula>
    </cfRule>
  </conditionalFormatting>
  <conditionalFormatting sqref="D20:E20">
    <cfRule type="containsText" dxfId="359" priority="490" operator="containsText" text="AB3">
      <formula>NOT(ISERROR(SEARCH("AB3",D20)))</formula>
    </cfRule>
    <cfRule type="containsText" dxfId="358" priority="491" operator="containsText" text="AB2">
      <formula>NOT(ISERROR(SEARCH("AB2",D20)))</formula>
    </cfRule>
    <cfRule type="containsText" dxfId="357" priority="492" operator="containsText" text="AB1">
      <formula>NOT(ISERROR(SEARCH("AB1",D20)))</formula>
    </cfRule>
  </conditionalFormatting>
  <conditionalFormatting sqref="D23:E23">
    <cfRule type="containsText" dxfId="356" priority="487" operator="containsText" text="AB3">
      <formula>NOT(ISERROR(SEARCH("AB3",D23)))</formula>
    </cfRule>
    <cfRule type="containsText" dxfId="355" priority="488" operator="containsText" text="AB2">
      <formula>NOT(ISERROR(SEARCH("AB2",D23)))</formula>
    </cfRule>
    <cfRule type="containsText" dxfId="354" priority="489" operator="containsText" text="AB1">
      <formula>NOT(ISERROR(SEARCH("AB1",D23)))</formula>
    </cfRule>
  </conditionalFormatting>
  <conditionalFormatting sqref="D31:E31">
    <cfRule type="containsText" dxfId="353" priority="517" operator="containsText" text="AB3">
      <formula>NOT(ISERROR(SEARCH("AB3",D31)))</formula>
    </cfRule>
    <cfRule type="containsText" dxfId="352" priority="518" operator="containsText" text="AB2">
      <formula>NOT(ISERROR(SEARCH("AB2",D31)))</formula>
    </cfRule>
    <cfRule type="containsText" dxfId="351" priority="519" operator="containsText" text="AB1">
      <formula>NOT(ISERROR(SEARCH("AB1",D31)))</formula>
    </cfRule>
  </conditionalFormatting>
  <conditionalFormatting sqref="E1 Y1 D15:E15">
    <cfRule type="containsText" dxfId="350" priority="484" operator="containsText" text="AB3">
      <formula>NOT(ISERROR(SEARCH("AB3",D1)))</formula>
    </cfRule>
    <cfRule type="containsText" dxfId="349" priority="485" operator="containsText" text="AB2">
      <formula>NOT(ISERROR(SEARCH("AB2",D1)))</formula>
    </cfRule>
    <cfRule type="containsText" dxfId="348" priority="486" operator="containsText" text="AB1">
      <formula>NOT(ISERROR(SEARCH("AB1",D1)))</formula>
    </cfRule>
  </conditionalFormatting>
  <conditionalFormatting sqref="E1">
    <cfRule type="containsText" dxfId="347" priority="417" operator="containsText" text="AB3">
      <formula>NOT(ISERROR(SEARCH("AB3",E1)))</formula>
    </cfRule>
    <cfRule type="containsText" dxfId="346" priority="418" operator="containsText" text="AB2">
      <formula>NOT(ISERROR(SEARCH("AB2",E1)))</formula>
    </cfRule>
    <cfRule type="containsText" dxfId="345" priority="419" operator="containsText" text="AB1">
      <formula>NOT(ISERROR(SEARCH("AB1",E1)))</formula>
    </cfRule>
  </conditionalFormatting>
  <conditionalFormatting sqref="E8">
    <cfRule type="containsText" dxfId="344" priority="363" operator="containsText" text="ADELBERG">
      <formula>NOT(ISERROR(SEARCH("ADELBERG",E8)))</formula>
    </cfRule>
    <cfRule type="containsText" dxfId="343" priority="364" operator="containsText" text="AB3">
      <formula>NOT(ISERROR(SEARCH("AB3",E8)))</formula>
    </cfRule>
    <cfRule type="containsText" dxfId="342" priority="365" operator="containsText" text="AB2">
      <formula>NOT(ISERROR(SEARCH("AB2",E8)))</formula>
    </cfRule>
    <cfRule type="containsText" dxfId="341" priority="366" operator="containsText" text="AB1">
      <formula>NOT(ISERROR(SEARCH("AB1",E8)))</formula>
    </cfRule>
    <cfRule type="containsText" dxfId="340" priority="367" operator="containsText" text="AB2">
      <formula>NOT(ISERROR(SEARCH("AB2",E8)))</formula>
    </cfRule>
    <cfRule type="containsText" dxfId="339" priority="368" operator="containsText" text="AB1">
      <formula>NOT(ISERROR(SEARCH("AB1",E8)))</formula>
    </cfRule>
  </conditionalFormatting>
  <conditionalFormatting sqref="E20">
    <cfRule type="containsText" dxfId="338" priority="347" operator="containsText" text="ADELBERG">
      <formula>NOT(ISERROR(SEARCH("ADELBERG",E20)))</formula>
    </cfRule>
    <cfRule type="containsText" dxfId="337" priority="348" operator="containsText" text="AB3">
      <formula>NOT(ISERROR(SEARCH("AB3",E20)))</formula>
    </cfRule>
    <cfRule type="containsText" dxfId="336" priority="349" operator="containsText" text="AB2">
      <formula>NOT(ISERROR(SEARCH("AB2",E20)))</formula>
    </cfRule>
    <cfRule type="containsText" dxfId="335" priority="350" operator="containsText" text="AB1">
      <formula>NOT(ISERROR(SEARCH("AB1",E20)))</formula>
    </cfRule>
    <cfRule type="containsText" dxfId="334" priority="351" operator="containsText" text="AB2">
      <formula>NOT(ISERROR(SEARCH("AB2",E20)))</formula>
    </cfRule>
    <cfRule type="containsText" dxfId="333" priority="352" operator="containsText" text="AB1">
      <formula>NOT(ISERROR(SEARCH("AB1",E20)))</formula>
    </cfRule>
  </conditionalFormatting>
  <conditionalFormatting sqref="E23">
    <cfRule type="containsText" dxfId="332" priority="353" operator="containsText" text="ADELBERG">
      <formula>NOT(ISERROR(SEARCH("ADELBERG",E23)))</formula>
    </cfRule>
    <cfRule type="containsText" dxfId="331" priority="354" operator="containsText" text="AB3">
      <formula>NOT(ISERROR(SEARCH("AB3",E23)))</formula>
    </cfRule>
    <cfRule type="containsText" dxfId="330" priority="355" operator="containsText" text="AB2">
      <formula>NOT(ISERROR(SEARCH("AB2",E23)))</formula>
    </cfRule>
    <cfRule type="containsText" dxfId="329" priority="356" operator="containsText" text="AB1">
      <formula>NOT(ISERROR(SEARCH("AB1",E23)))</formula>
    </cfRule>
    <cfRule type="containsText" dxfId="328" priority="357" operator="containsText" text="AB2">
      <formula>NOT(ISERROR(SEARCH("AB2",E23)))</formula>
    </cfRule>
    <cfRule type="containsText" dxfId="327" priority="358" operator="containsText" text="AB1">
      <formula>NOT(ISERROR(SEARCH("AB1",E23)))</formula>
    </cfRule>
  </conditionalFormatting>
  <conditionalFormatting sqref="E25">
    <cfRule type="containsText" dxfId="326" priority="359" operator="containsText" text="ADELBERG">
      <formula>NOT(ISERROR(SEARCH("ADELBERG",E25)))</formula>
    </cfRule>
    <cfRule type="containsText" dxfId="325" priority="360" operator="containsText" text="AB3">
      <formula>NOT(ISERROR(SEARCH("AB3",E25)))</formula>
    </cfRule>
    <cfRule type="containsText" dxfId="324" priority="361" operator="containsText" text="AB2">
      <formula>NOT(ISERROR(SEARCH("AB2",E25)))</formula>
    </cfRule>
    <cfRule type="containsText" dxfId="323" priority="362" operator="containsText" text="AB1">
      <formula>NOT(ISERROR(SEARCH("AB1",E25)))</formula>
    </cfRule>
  </conditionalFormatting>
  <conditionalFormatting sqref="G2 J4:L4 N4:P4 R4:U4 W4:Y4 E4:E5 R5:Y5 B7:L9 B11:Q11 B12:P12 B13:F13 B14:Q14 B17:N17 G22 H13:P13">
    <cfRule type="containsText" dxfId="322" priority="711" operator="containsText" text="AB1">
      <formula>NOT(ISERROR(SEARCH("AB1",B2)))</formula>
    </cfRule>
  </conditionalFormatting>
  <conditionalFormatting sqref="G5 G23 B24:F24">
    <cfRule type="containsText" dxfId="321" priority="551" operator="containsText" text="AB3">
      <formula>NOT(ISERROR(SEARCH("AB3",B5)))</formula>
    </cfRule>
    <cfRule type="containsText" dxfId="320" priority="552" operator="containsText" text="AB2">
      <formula>NOT(ISERROR(SEARCH("AB2",B5)))</formula>
    </cfRule>
    <cfRule type="containsText" dxfId="319" priority="553" operator="containsText" text="AB1">
      <formula>NOT(ISERROR(SEARCH("AB1",B5)))</formula>
    </cfRule>
  </conditionalFormatting>
  <conditionalFormatting sqref="G5 Z4:Z6 Z12:Z13 B15:G16 B21:Q22 R10:Y16 B26:L26 J27:U27 H15:M15 P17:T17 B25:Q25 M49:M53 M55 R18:T25 B27:H27 B28:Y28 B29:B31">
    <cfRule type="containsText" dxfId="318" priority="554" operator="containsText" text="AB3">
      <formula>NOT(ISERROR(SEARCH("AB3",B4)))</formula>
    </cfRule>
  </conditionalFormatting>
  <conditionalFormatting sqref="G5">
    <cfRule type="containsText" dxfId="317" priority="455" operator="containsText" text="AB3">
      <formula>NOT(ISERROR(SEARCH("AB3",G5)))</formula>
    </cfRule>
    <cfRule type="containsText" dxfId="316" priority="456" operator="containsText" text="AB2">
      <formula>NOT(ISERROR(SEARCH("AB2",G5)))</formula>
    </cfRule>
    <cfRule type="containsText" dxfId="315" priority="457" operator="containsText" text="AB1">
      <formula>NOT(ISERROR(SEARCH("AB1",G5)))</formula>
    </cfRule>
    <cfRule type="containsText" dxfId="314" priority="502" operator="containsText" text="AB3">
      <formula>NOT(ISERROR(SEARCH("AB3",G5)))</formula>
    </cfRule>
    <cfRule type="containsText" dxfId="313" priority="503" operator="containsText" text="AB2">
      <formula>NOT(ISERROR(SEARCH("AB2",G5)))</formula>
    </cfRule>
    <cfRule type="containsText" dxfId="312" priority="504" operator="containsText" text="AB1">
      <formula>NOT(ISERROR(SEARCH("AB1",G5)))</formula>
    </cfRule>
    <cfRule type="containsText" dxfId="311" priority="505" operator="containsText" text="AB3">
      <formula>NOT(ISERROR(SEARCH("AB3",G5)))</formula>
    </cfRule>
    <cfRule type="containsText" dxfId="310" priority="506" operator="containsText" text="AB2">
      <formula>NOT(ISERROR(SEARCH("AB2",G5)))</formula>
    </cfRule>
    <cfRule type="containsText" dxfId="309" priority="507" operator="containsText" text="AB1">
      <formula>NOT(ISERROR(SEARCH("AB1",G5)))</formula>
    </cfRule>
  </conditionalFormatting>
  <conditionalFormatting sqref="G12">
    <cfRule type="containsText" dxfId="308" priority="458" operator="containsText" text="AB3">
      <formula>NOT(ISERROR(SEARCH("AB3",G12)))</formula>
    </cfRule>
    <cfRule type="containsText" dxfId="307" priority="459" operator="containsText" text="AB2">
      <formula>NOT(ISERROR(SEARCH("AB2",G12)))</formula>
    </cfRule>
    <cfRule type="containsText" dxfId="306" priority="460" operator="containsText" text="AB1">
      <formula>NOT(ISERROR(SEARCH("AB1",G12)))</formula>
    </cfRule>
    <cfRule type="containsText" dxfId="305" priority="508" operator="containsText" text="AB3">
      <formula>NOT(ISERROR(SEARCH("AB3",G12)))</formula>
    </cfRule>
    <cfRule type="containsText" dxfId="304" priority="509" operator="containsText" text="AB2">
      <formula>NOT(ISERROR(SEARCH("AB2",G12)))</formula>
    </cfRule>
    <cfRule type="containsText" dxfId="303" priority="510" operator="containsText" text="AB1">
      <formula>NOT(ISERROR(SEARCH("AB1",G12)))</formula>
    </cfRule>
  </conditionalFormatting>
  <conditionalFormatting sqref="G19">
    <cfRule type="containsText" dxfId="302" priority="402" operator="containsText" text="AB3">
      <formula>NOT(ISERROR(SEARCH("AB3",G19)))</formula>
    </cfRule>
    <cfRule type="containsText" dxfId="301" priority="403" operator="containsText" text="AB2">
      <formula>NOT(ISERROR(SEARCH("AB2",G19)))</formula>
    </cfRule>
    <cfRule type="containsText" dxfId="300" priority="404" operator="containsText" text="AB1">
      <formula>NOT(ISERROR(SEARCH("AB1",G19)))</formula>
    </cfRule>
    <cfRule type="containsText" dxfId="299" priority="405" operator="containsText" text="AB3">
      <formula>NOT(ISERROR(SEARCH("AB3",G19)))</formula>
    </cfRule>
    <cfRule type="containsText" dxfId="298" priority="406" operator="containsText" text="AB2">
      <formula>NOT(ISERROR(SEARCH("AB2",G19)))</formula>
    </cfRule>
    <cfRule type="containsText" dxfId="297" priority="407" operator="containsText" text="AB1">
      <formula>NOT(ISERROR(SEARCH("AB1",G19)))</formula>
    </cfRule>
    <cfRule type="containsText" dxfId="296" priority="408" operator="containsText" text="AB3">
      <formula>NOT(ISERROR(SEARCH("AB3",G19)))</formula>
    </cfRule>
    <cfRule type="containsText" dxfId="295" priority="409" operator="containsText" text="AB2">
      <formula>NOT(ISERROR(SEARCH("AB2",G19)))</formula>
    </cfRule>
    <cfRule type="containsText" dxfId="294" priority="410" operator="containsText" text="AB1">
      <formula>NOT(ISERROR(SEARCH("AB1",G19)))</formula>
    </cfRule>
    <cfRule type="containsText" dxfId="293" priority="411" operator="containsText" text="AB3">
      <formula>NOT(ISERROR(SEARCH("AB3",G19)))</formula>
    </cfRule>
    <cfRule type="containsText" dxfId="292" priority="412" operator="containsText" text="AB2">
      <formula>NOT(ISERROR(SEARCH("AB2",G19)))</formula>
    </cfRule>
    <cfRule type="containsText" dxfId="291" priority="413" operator="containsText" text="AB1">
      <formula>NOT(ISERROR(SEARCH("AB1",G19)))</formula>
    </cfRule>
    <cfRule type="containsText" dxfId="290" priority="452" operator="containsText" text="AB3">
      <formula>NOT(ISERROR(SEARCH("AB3",G19)))</formula>
    </cfRule>
    <cfRule type="containsText" dxfId="289" priority="453" operator="containsText" text="AB2">
      <formula>NOT(ISERROR(SEARCH("AB2",G19)))</formula>
    </cfRule>
    <cfRule type="containsText" dxfId="288" priority="454" operator="containsText" text="AB1">
      <formula>NOT(ISERROR(SEARCH("AB1",G19)))</formula>
    </cfRule>
    <cfRule type="containsText" dxfId="287" priority="499" operator="containsText" text="AB3">
      <formula>NOT(ISERROR(SEARCH("AB3",G19)))</formula>
    </cfRule>
    <cfRule type="containsText" dxfId="286" priority="500" operator="containsText" text="AB2">
      <formula>NOT(ISERROR(SEARCH("AB2",G19)))</formula>
    </cfRule>
    <cfRule type="containsText" dxfId="285" priority="501" operator="containsText" text="AB1">
      <formula>NOT(ISERROR(SEARCH("AB1",G19)))</formula>
    </cfRule>
  </conditionalFormatting>
  <conditionalFormatting sqref="G22">
    <cfRule type="containsText" dxfId="284" priority="496" operator="containsText" text="AB3">
      <formula>NOT(ISERROR(SEARCH("AB3",G22)))</formula>
    </cfRule>
    <cfRule type="containsText" dxfId="283" priority="497" operator="containsText" text="AB2">
      <formula>NOT(ISERROR(SEARCH("AB2",G22)))</formula>
    </cfRule>
    <cfRule type="containsText" dxfId="282" priority="498" operator="containsText" text="AB1">
      <formula>NOT(ISERROR(SEARCH("AB1",G22)))</formula>
    </cfRule>
  </conditionalFormatting>
  <conditionalFormatting sqref="G22:G23">
    <cfRule type="containsText" dxfId="281" priority="399" operator="containsText" text="AB3">
      <formula>NOT(ISERROR(SEARCH("AB3",G22)))</formula>
    </cfRule>
    <cfRule type="containsText" dxfId="280" priority="400" operator="containsText" text="AB2">
      <formula>NOT(ISERROR(SEARCH("AB2",G22)))</formula>
    </cfRule>
    <cfRule type="containsText" dxfId="279" priority="401" operator="containsText" text="AB1">
      <formula>NOT(ISERROR(SEARCH("AB1",G22)))</formula>
    </cfRule>
  </conditionalFormatting>
  <conditionalFormatting sqref="G23">
    <cfRule type="containsText" dxfId="278" priority="393" operator="containsText" text="AB3">
      <formula>NOT(ISERROR(SEARCH("AB3",G23)))</formula>
    </cfRule>
    <cfRule type="containsText" dxfId="277" priority="394" operator="containsText" text="AB2">
      <formula>NOT(ISERROR(SEARCH("AB2",G23)))</formula>
    </cfRule>
    <cfRule type="containsText" dxfId="276" priority="395" operator="containsText" text="AB1">
      <formula>NOT(ISERROR(SEARCH("AB1",G23)))</formula>
    </cfRule>
    <cfRule type="containsText" dxfId="275" priority="396" operator="containsText" text="AB3">
      <formula>NOT(ISERROR(SEARCH("AB3",G23)))</formula>
    </cfRule>
    <cfRule type="containsText" dxfId="274" priority="397" operator="containsText" text="AB2">
      <formula>NOT(ISERROR(SEARCH("AB2",G23)))</formula>
    </cfRule>
    <cfRule type="containsText" dxfId="273" priority="398" operator="containsText" text="AB1">
      <formula>NOT(ISERROR(SEARCH("AB1",G23)))</formula>
    </cfRule>
  </conditionalFormatting>
  <conditionalFormatting sqref="G26">
    <cfRule type="containsText" dxfId="272" priority="475" operator="containsText" text="AB3">
      <formula>NOT(ISERROR(SEARCH("AB3",G26)))</formula>
    </cfRule>
    <cfRule type="containsText" dxfId="271" priority="476" operator="containsText" text="AB2">
      <formula>NOT(ISERROR(SEARCH("AB2",G26)))</formula>
    </cfRule>
    <cfRule type="containsText" dxfId="270" priority="477" operator="containsText" text="AB1">
      <formula>NOT(ISERROR(SEARCH("AB1",G26)))</formula>
    </cfRule>
  </conditionalFormatting>
  <conditionalFormatting sqref="H13:Q13 Q25 Q19">
    <cfRule type="containsText" dxfId="269" priority="52" operator="containsText" text="AB2">
      <formula>NOT(ISERROR(SEARCH("AB2",H13)))</formula>
    </cfRule>
  </conditionalFormatting>
  <conditionalFormatting sqref="H13:Q13 Q25">
    <cfRule type="containsText" dxfId="268" priority="49" operator="containsText" text="AB LR">
      <formula>NOT(ISERROR(SEARCH("AB LR",H13)))</formula>
    </cfRule>
    <cfRule type="containsText" dxfId="267" priority="50" operator="containsText" text="AB3">
      <formula>NOT(ISERROR(SEARCH("AB3",H13)))</formula>
    </cfRule>
  </conditionalFormatting>
  <conditionalFormatting sqref="H16:R16">
    <cfRule type="containsText" dxfId="266" priority="538" operator="containsText" text="AB3">
      <formula>NOT(ISERROR(SEARCH("AB3",H16)))</formula>
    </cfRule>
    <cfRule type="containsText" dxfId="265" priority="539" operator="containsText" text="AB2">
      <formula>NOT(ISERROR(SEARCH("AB2",H16)))</formula>
    </cfRule>
    <cfRule type="containsText" dxfId="264" priority="540" operator="containsText" text="AB1">
      <formula>NOT(ISERROR(SEARCH("AB1",H16)))</formula>
    </cfRule>
  </conditionalFormatting>
  <conditionalFormatting sqref="I10">
    <cfRule type="containsText" dxfId="263" priority="244" operator="containsText" text="AB3">
      <formula>NOT(ISERROR(SEARCH("AB3",I10)))</formula>
    </cfRule>
    <cfRule type="containsText" dxfId="262" priority="245" operator="containsText" text="AB2">
      <formula>NOT(ISERROR(SEARCH("AB2",I10)))</formula>
    </cfRule>
    <cfRule type="containsText" dxfId="261" priority="246" operator="containsText" text="AB1">
      <formula>NOT(ISERROR(SEARCH("AB1",I10)))</formula>
    </cfRule>
    <cfRule type="containsText" dxfId="260" priority="247" operator="containsText" text="AB3">
      <formula>NOT(ISERROR(SEARCH("AB3",I10)))</formula>
    </cfRule>
    <cfRule type="containsText" dxfId="259" priority="248" operator="containsText" text="AB2">
      <formula>NOT(ISERROR(SEARCH("AB2",I10)))</formula>
    </cfRule>
    <cfRule type="containsText" dxfId="258" priority="249" operator="containsText" text="AB1">
      <formula>NOT(ISERROR(SEARCH("AB1",I10)))</formula>
    </cfRule>
    <cfRule type="containsText" dxfId="257" priority="250" operator="containsText" text="AB3">
      <formula>NOT(ISERROR(SEARCH("AB3",I10)))</formula>
    </cfRule>
    <cfRule type="containsText" dxfId="256" priority="251" operator="containsText" text="AB2">
      <formula>NOT(ISERROR(SEARCH("AB2",I10)))</formula>
    </cfRule>
    <cfRule type="containsText" dxfId="255" priority="252" operator="containsText" text="AB1">
      <formula>NOT(ISERROR(SEARCH("AB1",I10)))</formula>
    </cfRule>
    <cfRule type="containsText" dxfId="254" priority="253" operator="containsText" text="AB3">
      <formula>NOT(ISERROR(SEARCH("AB3",I10)))</formula>
    </cfRule>
    <cfRule type="containsText" dxfId="253" priority="254" operator="containsText" text="AB2">
      <formula>NOT(ISERROR(SEARCH("AB2",I10)))</formula>
    </cfRule>
    <cfRule type="containsText" dxfId="252" priority="255" operator="containsText" text="AB1">
      <formula>NOT(ISERROR(SEARCH("AB1",I10)))</formula>
    </cfRule>
    <cfRule type="containsText" dxfId="251" priority="256" operator="containsText" text="AB3">
      <formula>NOT(ISERROR(SEARCH("AB3",I10)))</formula>
    </cfRule>
    <cfRule type="containsText" dxfId="250" priority="257" operator="containsText" text="AB2">
      <formula>NOT(ISERROR(SEARCH("AB2",I10)))</formula>
    </cfRule>
    <cfRule type="containsText" dxfId="249" priority="258" operator="containsText" text="AB1">
      <formula>NOT(ISERROR(SEARCH("AB1",I10)))</formula>
    </cfRule>
    <cfRule type="containsText" dxfId="248" priority="259" operator="containsText" text="AB3">
      <formula>NOT(ISERROR(SEARCH("AB3",I10)))</formula>
    </cfRule>
    <cfRule type="containsText" dxfId="247" priority="260" operator="containsText" text="AB2">
      <formula>NOT(ISERROR(SEARCH("AB2",I10)))</formula>
    </cfRule>
    <cfRule type="containsText" dxfId="246" priority="261" operator="containsText" text="AB1">
      <formula>NOT(ISERROR(SEARCH("AB1",I10)))</formula>
    </cfRule>
    <cfRule type="containsText" dxfId="245" priority="262" operator="containsText" text="AB3">
      <formula>NOT(ISERROR(SEARCH("AB3",I10)))</formula>
    </cfRule>
    <cfRule type="containsText" dxfId="244" priority="263" operator="containsText" text="AB2">
      <formula>NOT(ISERROR(SEARCH("AB2",I10)))</formula>
    </cfRule>
    <cfRule type="containsText" dxfId="243" priority="264" operator="containsText" text="AB1">
      <formula>NOT(ISERROR(SEARCH("AB1",I10)))</formula>
    </cfRule>
  </conditionalFormatting>
  <conditionalFormatting sqref="I12">
    <cfRule type="containsText" dxfId="242" priority="220" operator="containsText" text="AB3">
      <formula>NOT(ISERROR(SEARCH("AB3",I12)))</formula>
    </cfRule>
    <cfRule type="containsText" dxfId="241" priority="221" operator="containsText" text="AB2">
      <formula>NOT(ISERROR(SEARCH("AB2",I12)))</formula>
    </cfRule>
    <cfRule type="containsText" dxfId="240" priority="222" operator="containsText" text="AB1">
      <formula>NOT(ISERROR(SEARCH("AB1",I12)))</formula>
    </cfRule>
    <cfRule type="containsText" dxfId="239" priority="223" operator="containsText" text="AB3">
      <formula>NOT(ISERROR(SEARCH("AB3",I12)))</formula>
    </cfRule>
    <cfRule type="containsText" dxfId="238" priority="224" operator="containsText" text="AB2">
      <formula>NOT(ISERROR(SEARCH("AB2",I12)))</formula>
    </cfRule>
    <cfRule type="containsText" dxfId="237" priority="225" operator="containsText" text="AB1">
      <formula>NOT(ISERROR(SEARCH("AB1",I12)))</formula>
    </cfRule>
    <cfRule type="containsText" dxfId="236" priority="226" operator="containsText" text="AB3">
      <formula>NOT(ISERROR(SEARCH("AB3",I12)))</formula>
    </cfRule>
    <cfRule type="containsText" dxfId="235" priority="227" operator="containsText" text="AB2">
      <formula>NOT(ISERROR(SEARCH("AB2",I12)))</formula>
    </cfRule>
    <cfRule type="containsText" dxfId="234" priority="228" operator="containsText" text="AB1">
      <formula>NOT(ISERROR(SEARCH("AB1",I12)))</formula>
    </cfRule>
    <cfRule type="containsText" dxfId="233" priority="229" operator="containsText" text="AB3">
      <formula>NOT(ISERROR(SEARCH("AB3",I12)))</formula>
    </cfRule>
    <cfRule type="containsText" dxfId="232" priority="230" operator="containsText" text="AB2">
      <formula>NOT(ISERROR(SEARCH("AB2",I12)))</formula>
    </cfRule>
    <cfRule type="containsText" dxfId="231" priority="231" operator="containsText" text="AB1">
      <formula>NOT(ISERROR(SEARCH("AB1",I12)))</formula>
    </cfRule>
    <cfRule type="containsText" dxfId="230" priority="232" operator="containsText" text="AB3">
      <formula>NOT(ISERROR(SEARCH("AB3",I12)))</formula>
    </cfRule>
    <cfRule type="containsText" dxfId="229" priority="233" operator="containsText" text="AB2">
      <formula>NOT(ISERROR(SEARCH("AB2",I12)))</formula>
    </cfRule>
    <cfRule type="containsText" dxfId="228" priority="234" operator="containsText" text="AB1">
      <formula>NOT(ISERROR(SEARCH("AB1",I12)))</formula>
    </cfRule>
    <cfRule type="containsText" dxfId="227" priority="235" operator="containsText" text="AB3">
      <formula>NOT(ISERROR(SEARCH("AB3",I12)))</formula>
    </cfRule>
    <cfRule type="containsText" dxfId="226" priority="236" operator="containsText" text="AB2">
      <formula>NOT(ISERROR(SEARCH("AB2",I12)))</formula>
    </cfRule>
    <cfRule type="containsText" dxfId="225" priority="237" operator="containsText" text="AB1">
      <formula>NOT(ISERROR(SEARCH("AB1",I12)))</formula>
    </cfRule>
    <cfRule type="containsText" dxfId="224" priority="238" operator="containsText" text="AB3">
      <formula>NOT(ISERROR(SEARCH("AB3",I12)))</formula>
    </cfRule>
    <cfRule type="containsText" dxfId="223" priority="239" operator="containsText" text="AB2">
      <formula>NOT(ISERROR(SEARCH("AB2",I12)))</formula>
    </cfRule>
    <cfRule type="containsText" dxfId="222" priority="240" operator="containsText" text="AB1">
      <formula>NOT(ISERROR(SEARCH("AB1",I12)))</formula>
    </cfRule>
    <cfRule type="containsText" dxfId="221" priority="241" operator="containsText" text="AB LR">
      <formula>NOT(ISERROR(SEARCH("AB LR",I12)))</formula>
    </cfRule>
    <cfRule type="containsText" dxfId="220" priority="242" operator="containsText" text="AB2">
      <formula>NOT(ISERROR(SEARCH("AB2",I12)))</formula>
    </cfRule>
    <cfRule type="containsText" dxfId="219" priority="243" operator="containsText" text="AB1">
      <formula>NOT(ISERROR(SEARCH("AB1",I12)))</formula>
    </cfRule>
  </conditionalFormatting>
  <conditionalFormatting sqref="I17">
    <cfRule type="containsText" dxfId="218" priority="296" operator="containsText" text="AB3">
      <formula>NOT(ISERROR(SEARCH("AB3",I17)))</formula>
    </cfRule>
    <cfRule type="containsText" dxfId="217" priority="297" operator="containsText" text="AB2">
      <formula>NOT(ISERROR(SEARCH("AB2",I17)))</formula>
    </cfRule>
    <cfRule type="containsText" dxfId="216" priority="298" operator="containsText" text="AB1">
      <formula>NOT(ISERROR(SEARCH("AB1",I17)))</formula>
    </cfRule>
    <cfRule type="containsText" dxfId="215" priority="299" operator="containsText" text="AB3">
      <formula>NOT(ISERROR(SEARCH("AB3",I17)))</formula>
    </cfRule>
    <cfRule type="containsText" dxfId="214" priority="300" operator="containsText" text="AB2">
      <formula>NOT(ISERROR(SEARCH("AB2",I17)))</formula>
    </cfRule>
    <cfRule type="containsText" dxfId="213" priority="301" operator="containsText" text="AB1">
      <formula>NOT(ISERROR(SEARCH("AB1",I17)))</formula>
    </cfRule>
  </conditionalFormatting>
  <conditionalFormatting sqref="I17:I18">
    <cfRule type="containsText" dxfId="212" priority="302" operator="containsText" text="AB3">
      <formula>NOT(ISERROR(SEARCH("AB3",I17)))</formula>
    </cfRule>
  </conditionalFormatting>
  <conditionalFormatting sqref="I18">
    <cfRule type="containsText" dxfId="211" priority="415" operator="containsText" text="AB2">
      <formula>NOT(ISERROR(SEARCH("AB2",I18)))</formula>
    </cfRule>
    <cfRule type="containsText" dxfId="210" priority="416" operator="containsText" text="AB1">
      <formula>NOT(ISERROR(SEARCH("AB1",I18)))</formula>
    </cfRule>
  </conditionalFormatting>
  <conditionalFormatting sqref="I23">
    <cfRule type="containsText" dxfId="209" priority="287" operator="containsText" text="AB3">
      <formula>NOT(ISERROR(SEARCH("AB3",I23)))</formula>
    </cfRule>
    <cfRule type="containsText" dxfId="208" priority="288" operator="containsText" text="AB2">
      <formula>NOT(ISERROR(SEARCH("AB2",I23)))</formula>
    </cfRule>
    <cfRule type="containsText" dxfId="207" priority="289" operator="containsText" text="AB1">
      <formula>NOT(ISERROR(SEARCH("AB1",I23)))</formula>
    </cfRule>
    <cfRule type="containsText" dxfId="206" priority="290" operator="containsText" text="AB3">
      <formula>NOT(ISERROR(SEARCH("AB3",I23)))</formula>
    </cfRule>
    <cfRule type="containsText" dxfId="205" priority="291" operator="containsText" text="AB2">
      <formula>NOT(ISERROR(SEARCH("AB2",I23)))</formula>
    </cfRule>
    <cfRule type="containsText" dxfId="204" priority="292" operator="containsText" text="AB1">
      <formula>NOT(ISERROR(SEARCH("AB1",I23)))</formula>
    </cfRule>
  </conditionalFormatting>
  <conditionalFormatting sqref="I25">
    <cfRule type="containsText" dxfId="203" priority="265" operator="containsText" text="AB3">
      <formula>NOT(ISERROR(SEARCH("AB3",I25)))</formula>
    </cfRule>
    <cfRule type="containsText" dxfId="202" priority="266" operator="containsText" text="AB2">
      <formula>NOT(ISERROR(SEARCH("AB2",I25)))</formula>
    </cfRule>
    <cfRule type="containsText" dxfId="201" priority="267" operator="containsText" text="AB1">
      <formula>NOT(ISERROR(SEARCH("AB1",I25)))</formula>
    </cfRule>
    <cfRule type="containsText" dxfId="200" priority="268" operator="containsText" text="AB3">
      <formula>NOT(ISERROR(SEARCH("AB3",I25)))</formula>
    </cfRule>
    <cfRule type="containsText" dxfId="199" priority="269" operator="containsText" text="AB2">
      <formula>NOT(ISERROR(SEARCH("AB2",I25)))</formula>
    </cfRule>
    <cfRule type="containsText" dxfId="198" priority="270" operator="containsText" text="AB1">
      <formula>NOT(ISERROR(SEARCH("AB1",I25)))</formula>
    </cfRule>
    <cfRule type="containsText" dxfId="197" priority="271" operator="containsText" text="AB3">
      <formula>NOT(ISERROR(SEARCH("AB3",I25)))</formula>
    </cfRule>
    <cfRule type="containsText" dxfId="196" priority="272" operator="containsText" text="AB2">
      <formula>NOT(ISERROR(SEARCH("AB2",I25)))</formula>
    </cfRule>
    <cfRule type="containsText" dxfId="195" priority="273" operator="containsText" text="AB1">
      <formula>NOT(ISERROR(SEARCH("AB1",I25)))</formula>
    </cfRule>
    <cfRule type="containsText" dxfId="194" priority="274" operator="containsText" text="AB3">
      <formula>NOT(ISERROR(SEARCH("AB3",I25)))</formula>
    </cfRule>
    <cfRule type="containsText" dxfId="193" priority="275" operator="containsText" text="AB2">
      <formula>NOT(ISERROR(SEARCH("AB2",I25)))</formula>
    </cfRule>
    <cfRule type="containsText" dxfId="192" priority="276" operator="containsText" text="AB1">
      <formula>NOT(ISERROR(SEARCH("AB1",I25)))</formula>
    </cfRule>
    <cfRule type="containsText" dxfId="191" priority="277" operator="containsText" text="AB3">
      <formula>NOT(ISERROR(SEARCH("AB3",I25)))</formula>
    </cfRule>
    <cfRule type="containsText" dxfId="190" priority="278" operator="containsText" text="AB2">
      <formula>NOT(ISERROR(SEARCH("AB2",I25)))</formula>
    </cfRule>
    <cfRule type="containsText" dxfId="189" priority="279" operator="containsText" text="AB1">
      <formula>NOT(ISERROR(SEARCH("AB1",I25)))</formula>
    </cfRule>
    <cfRule type="containsText" dxfId="188" priority="280" operator="containsText" text="AB3">
      <formula>NOT(ISERROR(SEARCH("AB3",I25)))</formula>
    </cfRule>
    <cfRule type="containsText" dxfId="187" priority="281" operator="containsText" text="AB2">
      <formula>NOT(ISERROR(SEARCH("AB2",I25)))</formula>
    </cfRule>
    <cfRule type="containsText" dxfId="186" priority="282" operator="containsText" text="AB1">
      <formula>NOT(ISERROR(SEARCH("AB1",I25)))</formula>
    </cfRule>
    <cfRule type="containsText" dxfId="185" priority="283" operator="containsText" text="AB3">
      <formula>NOT(ISERROR(SEARCH("AB3",I25)))</formula>
    </cfRule>
    <cfRule type="containsText" dxfId="184" priority="284" operator="containsText" text="AB2">
      <formula>NOT(ISERROR(SEARCH("AB2",I25)))</formula>
    </cfRule>
    <cfRule type="containsText" dxfId="183" priority="285" operator="containsText" text="AB1">
      <formula>NOT(ISERROR(SEARCH("AB1",I25)))</formula>
    </cfRule>
  </conditionalFormatting>
  <conditionalFormatting sqref="I27">
    <cfRule type="containsText" dxfId="182" priority="304" operator="containsText" text="AB3">
      <formula>NOT(ISERROR(SEARCH("AB3",I27)))</formula>
    </cfRule>
    <cfRule type="containsText" dxfId="181" priority="305" operator="containsText" text="AB2">
      <formula>NOT(ISERROR(SEARCH("AB2",I27)))</formula>
    </cfRule>
    <cfRule type="containsText" dxfId="180" priority="306" operator="containsText" text="AB1">
      <formula>NOT(ISERROR(SEARCH("AB1",I27)))</formula>
    </cfRule>
    <cfRule type="containsText" dxfId="179" priority="307" operator="containsText" text="AB3">
      <formula>NOT(ISERROR(SEARCH("AB3",I27)))</formula>
    </cfRule>
    <cfRule type="containsText" dxfId="178" priority="308" operator="containsText" text="AB2">
      <formula>NOT(ISERROR(SEARCH("AB2",I27)))</formula>
    </cfRule>
    <cfRule type="containsText" dxfId="177" priority="309" operator="containsText" text="AB1">
      <formula>NOT(ISERROR(SEARCH("AB1",I27)))</formula>
    </cfRule>
    <cfRule type="containsText" dxfId="176" priority="310" operator="containsText" text="AB3">
      <formula>NOT(ISERROR(SEARCH("AB3",I27)))</formula>
    </cfRule>
    <cfRule type="containsText" dxfId="175" priority="311" operator="containsText" text="AB2">
      <formula>NOT(ISERROR(SEARCH("AB2",I27)))</formula>
    </cfRule>
    <cfRule type="containsText" dxfId="174" priority="312" operator="containsText" text="AB1">
      <formula>NOT(ISERROR(SEARCH("AB1",I27)))</formula>
    </cfRule>
  </conditionalFormatting>
  <conditionalFormatting sqref="I23:M23">
    <cfRule type="containsText" dxfId="173" priority="293" operator="containsText" text="AB3">
      <formula>NOT(ISERROR(SEARCH("AB3",I23)))</formula>
    </cfRule>
    <cfRule type="containsText" dxfId="172" priority="294" operator="containsText" text="AB2">
      <formula>NOT(ISERROR(SEARCH("AB2",I23)))</formula>
    </cfRule>
    <cfRule type="containsText" dxfId="171" priority="295" operator="containsText" text="AB1">
      <formula>NOT(ISERROR(SEARCH("AB1",I23)))</formula>
    </cfRule>
  </conditionalFormatting>
  <conditionalFormatting sqref="I23:Q23">
    <cfRule type="containsText" dxfId="170" priority="286" operator="containsText" text="AB LR">
      <formula>NOT(ISERROR(SEARCH("AB LR",I23)))</formula>
    </cfRule>
  </conditionalFormatting>
  <conditionalFormatting sqref="J2:L4">
    <cfRule type="containsText" dxfId="169" priority="333" operator="containsText" text="AB LR">
      <formula>NOT(ISERROR(SEARCH("AB LR",J2)))</formula>
    </cfRule>
  </conditionalFormatting>
  <conditionalFormatting sqref="L6">
    <cfRule type="containsText" dxfId="168" priority="161" operator="containsText" text="AB LR">
      <formula>NOT(ISERROR(SEARCH("AB LR",L6)))</formula>
    </cfRule>
    <cfRule type="containsText" dxfId="167" priority="162" operator="containsText" text="AB3">
      <formula>NOT(ISERROR(SEARCH("AB3",L6)))</formula>
    </cfRule>
    <cfRule type="containsText" dxfId="166" priority="163" operator="containsText" text="AB1">
      <formula>NOT(ISERROR(SEARCH("AB1",L6)))</formula>
    </cfRule>
    <cfRule type="containsText" dxfId="165" priority="183" operator="containsText" text="ADELBERG">
      <formula>NOT(ISERROR(SEARCH("ADELBERG",L6)))</formula>
    </cfRule>
    <cfRule type="containsText" dxfId="164" priority="184" operator="containsText" text="AB3">
      <formula>NOT(ISERROR(SEARCH("AB3",L6)))</formula>
    </cfRule>
    <cfRule type="containsText" dxfId="163" priority="185" operator="containsText" text="AB2">
      <formula>NOT(ISERROR(SEARCH("AB2",L6)))</formula>
    </cfRule>
    <cfRule type="containsText" dxfId="162" priority="186" operator="containsText" text="AB1">
      <formula>NOT(ISERROR(SEARCH("AB1",L6)))</formula>
    </cfRule>
    <cfRule type="containsText" dxfId="161" priority="187" operator="containsText" text="AB LR">
      <formula>NOT(ISERROR(SEARCH("AB LR",L6)))</formula>
    </cfRule>
    <cfRule type="containsText" dxfId="160" priority="188" operator="containsText" text="AB2">
      <formula>NOT(ISERROR(SEARCH("AB2",L6)))</formula>
    </cfRule>
    <cfRule type="containsText" dxfId="159" priority="189" operator="containsText" text="AB1">
      <formula>NOT(ISERROR(SEARCH("AB1",L6)))</formula>
    </cfRule>
  </conditionalFormatting>
  <conditionalFormatting sqref="L9">
    <cfRule type="containsText" dxfId="158" priority="386" operator="containsText" text="AB1">
      <formula>NOT(ISERROR(SEARCH("AB1",L9)))</formula>
    </cfRule>
  </conditionalFormatting>
  <conditionalFormatting sqref="L15">
    <cfRule type="containsText" dxfId="157" priority="158" operator="containsText" text="AB LR">
      <formula>NOT(ISERROR(SEARCH("AB LR",L15)))</formula>
    </cfRule>
    <cfRule type="containsText" dxfId="156" priority="159" operator="containsText" text="AB3">
      <formula>NOT(ISERROR(SEARCH("AB3",L15)))</formula>
    </cfRule>
    <cfRule type="containsText" dxfId="155" priority="160" operator="containsText" text="AB2">
      <formula>NOT(ISERROR(SEARCH("AB2",L15)))</formula>
    </cfRule>
    <cfRule type="containsText" dxfId="154" priority="178" operator="containsText" text="ADELBERG">
      <formula>NOT(ISERROR(SEARCH("ADELBERG",L15)))</formula>
    </cfRule>
    <cfRule type="containsText" dxfId="153" priority="179" operator="containsText" text="AB3">
      <formula>NOT(ISERROR(SEARCH("AB3",L15)))</formula>
    </cfRule>
    <cfRule type="containsText" dxfId="152" priority="180" operator="containsText" text="AB2">
      <formula>NOT(ISERROR(SEARCH("AB2",L15)))</formula>
    </cfRule>
    <cfRule type="containsText" dxfId="151" priority="181" operator="containsText" text="AB1">
      <formula>NOT(ISERROR(SEARCH("AB1",L15)))</formula>
    </cfRule>
    <cfRule type="containsText" dxfId="150" priority="182" operator="containsText" text="AB3">
      <formula>NOT(ISERROR(SEARCH("AB3",L15)))</formula>
    </cfRule>
  </conditionalFormatting>
  <conditionalFormatting sqref="L18">
    <cfRule type="containsText" dxfId="149" priority="154" operator="containsText" text="AB LR">
      <formula>NOT(ISERROR(SEARCH("AB LR",L18)))</formula>
    </cfRule>
    <cfRule type="containsText" dxfId="148" priority="155" operator="containsText" text="AB3">
      <formula>NOT(ISERROR(SEARCH("AB3",L18)))</formula>
    </cfRule>
    <cfRule type="containsText" dxfId="147" priority="156" operator="containsText" text="AB1">
      <formula>NOT(ISERROR(SEARCH("AB1",L18)))</formula>
    </cfRule>
    <cfRule type="containsText" dxfId="146" priority="157" operator="containsText" text="AB2">
      <formula>NOT(ISERROR(SEARCH("AB2",L18)))</formula>
    </cfRule>
  </conditionalFormatting>
  <conditionalFormatting sqref="L27">
    <cfRule type="containsText" dxfId="145" priority="151" operator="containsText" text="AB LR">
      <formula>NOT(ISERROR(SEARCH("AB LR",L27)))</formula>
    </cfRule>
    <cfRule type="containsText" dxfId="144" priority="152" operator="containsText" text="AB3">
      <formula>NOT(ISERROR(SEARCH("AB3",L27)))</formula>
    </cfRule>
    <cfRule type="containsText" dxfId="143" priority="153" operator="containsText" text="AB2">
      <formula>NOT(ISERROR(SEARCH("AB2",L27)))</formula>
    </cfRule>
    <cfRule type="containsText" dxfId="142" priority="164" operator="containsText" text="ADELBERG">
      <formula>NOT(ISERROR(SEARCH("ADELBERG",L27)))</formula>
    </cfRule>
    <cfRule type="containsText" dxfId="141" priority="165" operator="containsText" text="AB3">
      <formula>NOT(ISERROR(SEARCH("AB3",L27)))</formula>
    </cfRule>
    <cfRule type="containsText" dxfId="140" priority="166" operator="containsText" text="AB2">
      <formula>NOT(ISERROR(SEARCH("AB2",L27)))</formula>
    </cfRule>
    <cfRule type="containsText" dxfId="139" priority="167" operator="containsText" text="AB1">
      <formula>NOT(ISERROR(SEARCH("AB1",L27)))</formula>
    </cfRule>
    <cfRule type="containsText" dxfId="138" priority="168" operator="containsText" text="AB LR">
      <formula>NOT(ISERROR(SEARCH("AB LR",L27)))</formula>
    </cfRule>
    <cfRule type="containsText" dxfId="137" priority="169" operator="containsText" text="AB3">
      <formula>NOT(ISERROR(SEARCH("AB3",L27)))</formula>
    </cfRule>
  </conditionalFormatting>
  <conditionalFormatting sqref="L9:M9">
    <cfRule type="containsText" dxfId="136" priority="197" operator="containsText" text="AB3">
      <formula>NOT(ISERROR(SEARCH("AB3",L9)))</formula>
    </cfRule>
    <cfRule type="containsText" dxfId="135" priority="199" operator="containsText" text="AB2">
      <formula>NOT(ISERROR(SEARCH("AB2",L9)))</formula>
    </cfRule>
  </conditionalFormatting>
  <conditionalFormatting sqref="M8">
    <cfRule type="containsText" dxfId="134" priority="214" operator="containsText" text="AB3">
      <formula>NOT(ISERROR(SEARCH("AB3",M8)))</formula>
    </cfRule>
    <cfRule type="containsText" dxfId="133" priority="215" operator="containsText" text="AB2">
      <formula>NOT(ISERROR(SEARCH("AB2",M8)))</formula>
    </cfRule>
    <cfRule type="containsText" dxfId="132" priority="216" operator="containsText" text="AB1">
      <formula>NOT(ISERROR(SEARCH("AB1",M8)))</formula>
    </cfRule>
    <cfRule type="containsText" dxfId="131" priority="218" operator="containsText" text="AB2">
      <formula>NOT(ISERROR(SEARCH("AB2",M8)))</formula>
    </cfRule>
    <cfRule type="containsText" dxfId="130" priority="219" operator="containsText" text="AB1">
      <formula>NOT(ISERROR(SEARCH("AB1",M8)))</formula>
    </cfRule>
  </conditionalFormatting>
  <conditionalFormatting sqref="M9">
    <cfRule type="containsText" dxfId="129" priority="198" operator="containsText" text="AB1">
      <formula>NOT(ISERROR(SEARCH("AB1",M9)))</formula>
    </cfRule>
  </conditionalFormatting>
  <conditionalFormatting sqref="M10">
    <cfRule type="containsText" dxfId="128" priority="193" operator="containsText" text="AB LR">
      <formula>NOT(ISERROR(SEARCH("AB LR",M10)))</formula>
    </cfRule>
    <cfRule type="containsText" dxfId="127" priority="194" operator="containsText" text="AB3">
      <formula>NOT(ISERROR(SEARCH("AB3",M10)))</formula>
    </cfRule>
    <cfRule type="containsText" dxfId="126" priority="195" operator="containsText" text="AB1">
      <formula>NOT(ISERROR(SEARCH("AB1",M10)))</formula>
    </cfRule>
  </conditionalFormatting>
  <conditionalFormatting sqref="M19">
    <cfRule type="containsText" dxfId="125" priority="207" operator="containsText" text="AB3">
      <formula>NOT(ISERROR(SEARCH("AB3",M19)))</formula>
    </cfRule>
    <cfRule type="containsText" dxfId="124" priority="208" operator="containsText" text="AB2">
      <formula>NOT(ISERROR(SEARCH("AB2",M19)))</formula>
    </cfRule>
    <cfRule type="containsText" dxfId="123" priority="209" operator="containsText" text="AB1">
      <formula>NOT(ISERROR(SEARCH("AB1",M19)))</formula>
    </cfRule>
    <cfRule type="containsText" dxfId="122" priority="211" operator="containsText" text="AB2">
      <formula>NOT(ISERROR(SEARCH("AB2",M19)))</formula>
    </cfRule>
    <cfRule type="containsText" dxfId="121" priority="212" operator="containsText" text="AB1">
      <formula>NOT(ISERROR(SEARCH("AB1",M19)))</formula>
    </cfRule>
  </conditionalFormatting>
  <conditionalFormatting sqref="M22">
    <cfRule type="containsText" dxfId="120" priority="200" operator="containsText" text="AB LR">
      <formula>NOT(ISERROR(SEARCH("AB LR",M22)))</formula>
    </cfRule>
    <cfRule type="containsText" dxfId="119" priority="201" operator="containsText" text="AB3">
      <formula>NOT(ISERROR(SEARCH("AB3",M22)))</formula>
    </cfRule>
    <cfRule type="containsText" dxfId="118" priority="202" operator="containsText" text="AB2">
      <formula>NOT(ISERROR(SEARCH("AB2",M22)))</formula>
    </cfRule>
    <cfRule type="containsText" dxfId="117" priority="203" operator="containsText" text="AB1">
      <formula>NOT(ISERROR(SEARCH("AB1",M22)))</formula>
    </cfRule>
    <cfRule type="containsText" dxfId="116" priority="204" operator="containsText" text="AB2">
      <formula>NOT(ISERROR(SEARCH("AB2",M22)))</formula>
    </cfRule>
    <cfRule type="containsText" dxfId="115" priority="205" operator="containsText" text="AB1">
      <formula>NOT(ISERROR(SEARCH("AB1",M22)))</formula>
    </cfRule>
  </conditionalFormatting>
  <conditionalFormatting sqref="M25">
    <cfRule type="containsText" dxfId="114" priority="190" operator="containsText" text="AB LR">
      <formula>NOT(ISERROR(SEARCH("AB LR",M25)))</formula>
    </cfRule>
    <cfRule type="containsText" dxfId="113" priority="191" operator="containsText" text="AB3">
      <formula>NOT(ISERROR(SEARCH("AB3",M25)))</formula>
    </cfRule>
    <cfRule type="containsText" dxfId="112" priority="192" operator="containsText" text="AB2">
      <formula>NOT(ISERROR(SEARCH("AB2",M25)))</formula>
    </cfRule>
  </conditionalFormatting>
  <conditionalFormatting sqref="M30">
    <cfRule type="containsText" dxfId="111" priority="377" operator="containsText" text="AB2">
      <formula>NOT(ISERROR(SEARCH("AB2",M30)))</formula>
    </cfRule>
    <cfRule type="containsText" dxfId="110" priority="378" operator="containsText" text="AB1">
      <formula>NOT(ISERROR(SEARCH("AB1",M30)))</formula>
    </cfRule>
  </conditionalFormatting>
  <conditionalFormatting sqref="M58">
    <cfRule type="containsText" dxfId="109" priority="520" operator="containsText" text="AB3">
      <formula>NOT(ISERROR(SEARCH("AB3",M58)))</formula>
    </cfRule>
    <cfRule type="containsText" dxfId="108" priority="521" operator="containsText" text="AB2">
      <formula>NOT(ISERROR(SEARCH("AB2",M58)))</formula>
    </cfRule>
    <cfRule type="containsText" dxfId="107" priority="522" operator="containsText" text="AB1">
      <formula>NOT(ISERROR(SEARCH("AB1",M58)))</formula>
    </cfRule>
  </conditionalFormatting>
  <conditionalFormatting sqref="M18:N18">
    <cfRule type="containsText" dxfId="106" priority="566" operator="containsText" text="AB3">
      <formula>NOT(ISERROR(SEARCH("AB3",M18)))</formula>
    </cfRule>
    <cfRule type="containsText" dxfId="105" priority="567" operator="containsText" text="AB2">
      <formula>NOT(ISERROR(SEARCH("AB2",M18)))</formula>
    </cfRule>
    <cfRule type="containsText" dxfId="104" priority="568" operator="containsText" text="AB1">
      <formula>NOT(ISERROR(SEARCH("AB1",M18)))</formula>
    </cfRule>
  </conditionalFormatting>
  <conditionalFormatting sqref="M8:Q9">
    <cfRule type="containsText" dxfId="103" priority="196" operator="containsText" text="AB LR">
      <formula>NOT(ISERROR(SEARCH("AB LR",M8)))</formula>
    </cfRule>
  </conditionalFormatting>
  <conditionalFormatting sqref="M18:Q19">
    <cfRule type="containsText" dxfId="102" priority="206" operator="containsText" text="AB LR">
      <formula>NOT(ISERROR(SEARCH("AB LR",M18)))</formula>
    </cfRule>
  </conditionalFormatting>
  <conditionalFormatting sqref="N12">
    <cfRule type="containsText" dxfId="101" priority="560" operator="containsText" text="AB3">
      <formula>NOT(ISERROR(SEARCH("AB3",N12)))</formula>
    </cfRule>
    <cfRule type="containsText" dxfId="100" priority="561" operator="containsText" text="AB2">
      <formula>NOT(ISERROR(SEARCH("AB2",N12)))</formula>
    </cfRule>
    <cfRule type="containsText" dxfId="99" priority="562" operator="containsText" text="AB1">
      <formula>NOT(ISERROR(SEARCH("AB1",N12)))</formula>
    </cfRule>
  </conditionalFormatting>
  <conditionalFormatting sqref="N22:N23">
    <cfRule type="containsText" dxfId="98" priority="593" operator="containsText" text="AB3">
      <formula>NOT(ISERROR(SEARCH("AB3",N22)))</formula>
    </cfRule>
    <cfRule type="containsText" dxfId="97" priority="594" operator="containsText" text="AB2">
      <formula>NOT(ISERROR(SEARCH("AB2",N22)))</formula>
    </cfRule>
    <cfRule type="containsText" dxfId="96" priority="595" operator="containsText" text="AB1">
      <formula>NOT(ISERROR(SEARCH("AB1",N22)))</formula>
    </cfRule>
  </conditionalFormatting>
  <conditionalFormatting sqref="Q2">
    <cfRule type="containsText" dxfId="95" priority="336" operator="containsText" text="AB LR">
      <formula>NOT(ISERROR(SEARCH("AB LR",Q2)))</formula>
    </cfRule>
    <cfRule type="containsText" dxfId="94" priority="337" operator="containsText" text="AB2">
      <formula>NOT(ISERROR(SEARCH("AB2",Q2)))</formula>
    </cfRule>
    <cfRule type="containsText" dxfId="93" priority="338" operator="containsText" text="AB1">
      <formula>NOT(ISERROR(SEARCH("AB1",Q2)))</formula>
    </cfRule>
  </conditionalFormatting>
  <conditionalFormatting sqref="Q3">
    <cfRule type="containsText" dxfId="92" priority="317" operator="containsText" text="AB3">
      <formula>NOT(ISERROR(SEARCH("AB3",Q3)))</formula>
    </cfRule>
  </conditionalFormatting>
  <conditionalFormatting sqref="Q3:Q4">
    <cfRule type="containsText" dxfId="91" priority="318" operator="containsText" text="AB2">
      <formula>NOT(ISERROR(SEARCH("AB2",Q3)))</formula>
    </cfRule>
  </conditionalFormatting>
  <conditionalFormatting sqref="Q7:Q9">
    <cfRule type="containsText" dxfId="90" priority="28" operator="containsText" text="AB LR">
      <formula>NOT(ISERROR(SEARCH("AB LR",Q7)))</formula>
    </cfRule>
    <cfRule type="containsText" dxfId="89" priority="29" operator="containsText" text="AB3">
      <formula>NOT(ISERROR(SEARCH("AB3",Q7)))</formula>
    </cfRule>
    <cfRule type="containsText" dxfId="88" priority="30" operator="containsText" text="AB1">
      <formula>NOT(ISERROR(SEARCH("AB1",Q7)))</formula>
    </cfRule>
  </conditionalFormatting>
  <conditionalFormatting sqref="Q12">
    <cfRule type="containsText" dxfId="87" priority="24" operator="containsText" text="AB LR">
      <formula>NOT(ISERROR(SEARCH("AB LR",Q12)))</formula>
    </cfRule>
    <cfRule type="containsText" dxfId="86" priority="25" operator="containsText" text="AB3">
      <formula>NOT(ISERROR(SEARCH("AB3",Q12)))</formula>
    </cfRule>
    <cfRule type="containsText" dxfId="85" priority="26" operator="containsText" text="AB1">
      <formula>NOT(ISERROR(SEARCH("AB1",Q12)))</formula>
    </cfRule>
    <cfRule type="containsText" dxfId="84" priority="27" operator="containsText" text="AB2">
      <formula>NOT(ISERROR(SEARCH("AB2",Q12)))</formula>
    </cfRule>
  </conditionalFormatting>
  <conditionalFormatting sqref="Q13">
    <cfRule type="containsText" dxfId="83" priority="51" operator="containsText" text="AB1">
      <formula>NOT(ISERROR(SEARCH("AB1",Q13)))</formula>
    </cfRule>
  </conditionalFormatting>
  <conditionalFormatting sqref="Q15">
    <cfRule type="containsText" dxfId="82" priority="46" operator="containsText" text="AB LR">
      <formula>NOT(ISERROR(SEARCH("AB LR",Q15)))</formula>
    </cfRule>
    <cfRule type="containsText" dxfId="81" priority="47" operator="containsText" text="AB3">
      <formula>NOT(ISERROR(SEARCH("AB3",Q15)))</formula>
    </cfRule>
    <cfRule type="containsText" dxfId="80" priority="48" operator="containsText" text="AB1">
      <formula>NOT(ISERROR(SEARCH("AB1",Q15)))</formula>
    </cfRule>
  </conditionalFormatting>
  <conditionalFormatting sqref="Q19:Q20">
    <cfRule type="containsText" dxfId="79" priority="40" operator="containsText" text="AB LR">
      <formula>NOT(ISERROR(SEARCH("AB LR",Q19)))</formula>
    </cfRule>
    <cfRule type="containsText" dxfId="78" priority="41" operator="containsText" text="AB3">
      <formula>NOT(ISERROR(SEARCH("AB3",Q19)))</formula>
    </cfRule>
  </conditionalFormatting>
  <conditionalFormatting sqref="Q20">
    <cfRule type="containsText" dxfId="77" priority="42" operator="containsText" text="AB1">
      <formula>NOT(ISERROR(SEARCH("AB1",Q20)))</formula>
    </cfRule>
  </conditionalFormatting>
  <conditionalFormatting sqref="T1">
    <cfRule type="containsText" dxfId="76" priority="426" operator="containsText" text="AB3">
      <formula>NOT(ISERROR(SEARCH("AB3",T1)))</formula>
    </cfRule>
    <cfRule type="containsText" dxfId="75" priority="427" operator="containsText" text="AB2">
      <formula>NOT(ISERROR(SEARCH("AB2",T1)))</formula>
    </cfRule>
    <cfRule type="containsText" dxfId="74" priority="428" operator="containsText" text="AB1">
      <formula>NOT(ISERROR(SEARCH("AB1",T1)))</formula>
    </cfRule>
  </conditionalFormatting>
  <conditionalFormatting sqref="T19">
    <cfRule type="containsText" dxfId="73" priority="388" operator="containsText" text="AB2">
      <formula>NOT(ISERROR(SEARCH("AB2",T19)))</formula>
    </cfRule>
    <cfRule type="containsText" dxfId="72" priority="389" operator="containsText" text="AB1">
      <formula>NOT(ISERROR(SEARCH("AB1",T19)))</formula>
    </cfRule>
  </conditionalFormatting>
  <conditionalFormatting sqref="T23">
    <cfRule type="containsText" dxfId="71" priority="390" operator="containsText" text="AB2">
      <formula>NOT(ISERROR(SEARCH("AB2",T23)))</formula>
    </cfRule>
    <cfRule type="containsText" dxfId="70" priority="391" operator="containsText" text="AB1">
      <formula>NOT(ISERROR(SEARCH("AB1",T23)))</formula>
    </cfRule>
  </conditionalFormatting>
  <conditionalFormatting sqref="U2">
    <cfRule type="containsText" dxfId="69" priority="341" operator="containsText" text="AB1">
      <formula>NOT(ISERROR(SEARCH("AB1",U2)))</formula>
    </cfRule>
  </conditionalFormatting>
  <conditionalFormatting sqref="U26:U27 W26:Y27">
    <cfRule type="containsText" dxfId="68" priority="689" operator="containsText" text="AB3">
      <formula>NOT(ISERROR(SEARCH("AB3",U26)))</formula>
    </cfRule>
    <cfRule type="containsText" dxfId="67" priority="690" operator="containsText" text="AB2">
      <formula>NOT(ISERROR(SEARCH("AB2",U26)))</formula>
    </cfRule>
    <cfRule type="containsText" dxfId="66" priority="691" operator="containsText" text="AB1">
      <formula>NOT(ISERROR(SEARCH("AB1",U26)))</formula>
    </cfRule>
  </conditionalFormatting>
  <conditionalFormatting sqref="U27">
    <cfRule type="containsText" dxfId="65" priority="472" operator="containsText" text="AB3">
      <formula>NOT(ISERROR(SEARCH("AB3",U27)))</formula>
    </cfRule>
    <cfRule type="containsText" dxfId="64" priority="473" operator="containsText" text="AB2">
      <formula>NOT(ISERROR(SEARCH("AB2",U27)))</formula>
    </cfRule>
    <cfRule type="containsText" dxfId="63" priority="474" operator="containsText" text="AB1">
      <formula>NOT(ISERROR(SEARCH("AB1",U27)))</formula>
    </cfRule>
  </conditionalFormatting>
  <conditionalFormatting sqref="U31">
    <cfRule type="containsText" dxfId="62" priority="514" operator="containsText" text="AB3">
      <formula>NOT(ISERROR(SEARCH("AB3",U31)))</formula>
    </cfRule>
    <cfRule type="containsText" dxfId="61" priority="515" operator="containsText" text="AB2">
      <formula>NOT(ISERROR(SEARCH("AB2",U31)))</formula>
    </cfRule>
    <cfRule type="containsText" dxfId="60" priority="516" operator="containsText" text="AB1">
      <formula>NOT(ISERROR(SEARCH("AB1",U31)))</formula>
    </cfRule>
  </conditionalFormatting>
  <conditionalFormatting sqref="U2:V2">
    <cfRule type="containsText" dxfId="59" priority="18" operator="containsText" text="AB3">
      <formula>NOT(ISERROR(SEARCH("AB3",U2)))</formula>
    </cfRule>
    <cfRule type="containsText" dxfId="58" priority="20" operator="containsText" text="AB2">
      <formula>NOT(ISERROR(SEARCH("AB2",U2)))</formula>
    </cfRule>
  </conditionalFormatting>
  <conditionalFormatting sqref="V2">
    <cfRule type="containsText" dxfId="57" priority="19" operator="containsText" text="AB LR">
      <formula>NOT(ISERROR(SEARCH("AB LR",V2)))</formula>
    </cfRule>
  </conditionalFormatting>
  <conditionalFormatting sqref="V2:V3">
    <cfRule type="containsText" dxfId="56" priority="387" operator="containsText" text="AB LR">
      <formula>NOT(ISERROR(SEARCH("AB LR",V2)))</formula>
    </cfRule>
  </conditionalFormatting>
  <conditionalFormatting sqref="V5">
    <cfRule type="containsText" dxfId="55" priority="1" operator="containsText" text="AB LR">
      <formula>NOT(ISERROR(SEARCH("AB LR",V5)))</formula>
    </cfRule>
    <cfRule type="containsText" dxfId="54" priority="2" operator="containsText" text="AB3">
      <formula>NOT(ISERROR(SEARCH("AB3",V5)))</formula>
    </cfRule>
    <cfRule type="containsText" dxfId="53" priority="3" operator="containsText" text="AB2">
      <formula>NOT(ISERROR(SEARCH("AB2",V5)))</formula>
    </cfRule>
  </conditionalFormatting>
  <conditionalFormatting sqref="V8">
    <cfRule type="containsText" dxfId="52" priority="9" operator="containsText" text="AB3">
      <formula>NOT(ISERROR(SEARCH("AB3",V8)))</formula>
    </cfRule>
    <cfRule type="containsText" dxfId="51" priority="10" operator="containsText" text="AB LR">
      <formula>NOT(ISERROR(SEARCH("AB LR",V8)))</formula>
    </cfRule>
    <cfRule type="containsText" dxfId="50" priority="11" operator="containsText" text="AB2">
      <formula>NOT(ISERROR(SEARCH("AB2",V8)))</formula>
    </cfRule>
    <cfRule type="containsText" dxfId="49" priority="12" operator="containsText" text="AB3">
      <formula>NOT(ISERROR(SEARCH("AB3",V8)))</formula>
    </cfRule>
  </conditionalFormatting>
  <conditionalFormatting sqref="V15">
    <cfRule type="containsText" dxfId="48" priority="13" operator="containsText" text="AB3">
      <formula>NOT(ISERROR(SEARCH("AB3",V15)))</formula>
    </cfRule>
    <cfRule type="containsText" dxfId="47" priority="14" operator="containsText" text="AB LR">
      <formula>NOT(ISERROR(SEARCH("AB LR",V15)))</formula>
    </cfRule>
    <cfRule type="containsText" dxfId="46" priority="15" operator="containsText" text="AB2">
      <formula>NOT(ISERROR(SEARCH("AB2",V15)))</formula>
    </cfRule>
    <cfRule type="containsText" dxfId="45" priority="16" operator="containsText" text="AB3">
      <formula>NOT(ISERROR(SEARCH("AB3",V15)))</formula>
    </cfRule>
    <cfRule type="containsText" dxfId="44" priority="17" operator="containsText" text="AB2">
      <formula>NOT(ISERROR(SEARCH("AB2",V15)))</formula>
    </cfRule>
  </conditionalFormatting>
  <conditionalFormatting sqref="V20">
    <cfRule type="containsText" dxfId="43" priority="4" operator="containsText" text="AB LR">
      <formula>NOT(ISERROR(SEARCH("AB LR",V20)))</formula>
    </cfRule>
    <cfRule type="containsText" dxfId="42" priority="5" operator="containsText" text="AB3">
      <formula>NOT(ISERROR(SEARCH("AB3",V20)))</formula>
    </cfRule>
  </conditionalFormatting>
  <conditionalFormatting sqref="V26">
    <cfRule type="containsText" dxfId="41" priority="6" operator="containsText" text="AB LR">
      <formula>NOT(ISERROR(SEARCH("AB LR",V26)))</formula>
    </cfRule>
    <cfRule type="containsText" dxfId="40" priority="7" operator="containsText" text="AB3">
      <formula>NOT(ISERROR(SEARCH("AB3",V26)))</formula>
    </cfRule>
    <cfRule type="containsText" dxfId="39" priority="8" operator="containsText" text="AB2">
      <formula>NOT(ISERROR(SEARCH("AB2",V26)))</formula>
    </cfRule>
  </conditionalFormatting>
  <conditionalFormatting sqref="V27">
    <cfRule type="containsText" dxfId="38" priority="678" operator="containsText" text="AB2">
      <formula>NOT(ISERROR(SEARCH("AB2",V27)))</formula>
    </cfRule>
    <cfRule type="containsText" dxfId="37" priority="679" operator="containsText" text="AB1">
      <formula>NOT(ISERROR(SEARCH("AB1",V27)))</formula>
    </cfRule>
  </conditionalFormatting>
  <conditionalFormatting sqref="V30">
    <cfRule type="containsText" dxfId="36" priority="314" operator="containsText" text="AB3">
      <formula>NOT(ISERROR(SEARCH("AB3",V30)))</formula>
    </cfRule>
    <cfRule type="containsText" dxfId="35" priority="315" operator="containsText" text="AB LR">
      <formula>NOT(ISERROR(SEARCH("AB LR",V30)))</formula>
    </cfRule>
    <cfRule type="containsText" dxfId="34" priority="316" operator="containsText" text="AB2">
      <formula>NOT(ISERROR(SEARCH("AB2",V30)))</formula>
    </cfRule>
  </conditionalFormatting>
  <conditionalFormatting sqref="V31">
    <cfRule type="containsText" dxfId="33" priority="313" operator="containsText" text="AB LR">
      <formula>NOT(ISERROR(SEARCH("AB LR",V31)))</formula>
    </cfRule>
  </conditionalFormatting>
  <conditionalFormatting sqref="Y15:Y16">
    <cfRule type="containsText" dxfId="32" priority="493" operator="containsText" text="AB3">
      <formula>NOT(ISERROR(SEARCH("AB3",Y15)))</formula>
    </cfRule>
    <cfRule type="containsText" dxfId="31" priority="494" operator="containsText" text="AB2">
      <formula>NOT(ISERROR(SEARCH("AB2",Y15)))</formula>
    </cfRule>
    <cfRule type="containsText" dxfId="30" priority="495" operator="containsText" text="AB1">
      <formula>NOT(ISERROR(SEARCH("AB1",Y15)))</formula>
    </cfRule>
  </conditionalFormatting>
  <conditionalFormatting sqref="Y25">
    <cfRule type="containsText" dxfId="29" priority="478" operator="containsText" text="AB3">
      <formula>NOT(ISERROR(SEARCH("AB3",Y25)))</formula>
    </cfRule>
    <cfRule type="containsText" dxfId="28" priority="479" operator="containsText" text="AB2">
      <formula>NOT(ISERROR(SEARCH("AB2",Y25)))</formula>
    </cfRule>
    <cfRule type="containsText" dxfId="27" priority="480" operator="containsText" text="AB1">
      <formula>NOT(ISERROR(SEARCH("AB1",Y25)))</formula>
    </cfRule>
    <cfRule type="containsText" dxfId="26" priority="481" operator="containsText" text="AB3">
      <formula>NOT(ISERROR(SEARCH("AB3",Y25)))</formula>
    </cfRule>
    <cfRule type="containsText" dxfId="25" priority="482" operator="containsText" text="AB2">
      <formula>NOT(ISERROR(SEARCH("AB2",Y25)))</formula>
    </cfRule>
    <cfRule type="containsText" dxfId="24" priority="483" operator="containsText" text="AB1">
      <formula>NOT(ISERROR(SEARCH("AB1",Y25)))</formula>
    </cfRule>
  </conditionalFormatting>
  <conditionalFormatting sqref="Z4:Z6 G5 V5:V27 U10:Y16 Z12:Z13 H15:M15 B15:G16 P17:T17 B21:Q22 R24:T25 B25:Q25 B26:L26 B27:H27 J27:U27 B28:Y28 B29:B31 M49:M53 M55 B10:C10 F10 A1:Y1 W3:Y3 Z16:Z19 V2:V3 J3:L3 A3:H3 N3:P3 R3:U3 C29:Y29">
    <cfRule type="containsText" dxfId="23" priority="555" operator="containsText" text="AB2">
      <formula>NOT(ISERROR(SEARCH("AB2",A1)))</formula>
    </cfRule>
  </conditionalFormatting>
  <conditionalFormatting sqref="Z11 Z13">
    <cfRule type="containsText" dxfId="22" priority="535" operator="containsText" text="AB3">
      <formula>NOT(ISERROR(SEARCH("AB3",Z11)))</formula>
    </cfRule>
    <cfRule type="containsText" dxfId="21" priority="536" operator="containsText" text="AB2">
      <formula>NOT(ISERROR(SEARCH("AB2",Z11)))</formula>
    </cfRule>
    <cfRule type="containsText" dxfId="20" priority="537" operator="containsText" text="AB1">
      <formula>NOT(ISERROR(SEARCH("AB1",Z11)))</formula>
    </cfRule>
  </conditionalFormatting>
  <conditionalFormatting sqref="Z11:Z13 B5:Q7 B19:L19 B21:Q22 C20:Q20 B23:H23 B15:F17 B18:K18 B8:L9 A38:Q46 H10:Q10 B4:H4 Z4:Z6 Z8:Z9 B10:C10 F10 A47:M47 Z61:Z1048576">
    <cfRule type="containsText" dxfId="19" priority="544" operator="containsText" text="AB LR">
      <formula>NOT(ISERROR(SEARCH("AB LR",A4)))</formula>
    </cfRule>
  </conditionalFormatting>
  <conditionalFormatting sqref="Z21">
    <cfRule type="containsText" dxfId="18" priority="369" operator="containsText" text="ADELBERG">
      <formula>NOT(ISERROR(SEARCH("ADELBERG",Z21)))</formula>
    </cfRule>
    <cfRule type="containsText" dxfId="17" priority="370" operator="containsText" text="AB3">
      <formula>NOT(ISERROR(SEARCH("AB3",Z21)))</formula>
    </cfRule>
    <cfRule type="containsText" dxfId="16" priority="371" operator="containsText" text="AB2">
      <formula>NOT(ISERROR(SEARCH("AB2",Z21)))</formula>
    </cfRule>
  </conditionalFormatting>
  <conditionalFormatting sqref="Z21:Z35">
    <cfRule type="containsText" dxfId="15" priority="372" operator="containsText" text="AB1">
      <formula>NOT(ISERROR(SEARCH("AB1",Z21)))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I39"/>
  <sheetViews>
    <sheetView topLeftCell="A8" workbookViewId="0">
      <selection activeCell="B33" sqref="B33"/>
    </sheetView>
  </sheetViews>
  <sheetFormatPr defaultRowHeight="14.4" x14ac:dyDescent="0.3"/>
  <cols>
    <col min="1" max="1" width="5.33203125" customWidth="1"/>
    <col min="2" max="2" width="11.5546875" customWidth="1"/>
    <col min="3" max="3" width="7.5546875" style="17" customWidth="1"/>
    <col min="4" max="4" width="9.6640625" style="17" bestFit="1" customWidth="1"/>
    <col min="5" max="5" width="9.6640625" bestFit="1" customWidth="1"/>
    <col min="6" max="6" width="20.5546875" bestFit="1" customWidth="1"/>
    <col min="7" max="7" width="23.109375" customWidth="1"/>
    <col min="8" max="8" width="8.88671875" style="207"/>
    <col min="9" max="9" width="6.77734375" style="17" customWidth="1"/>
  </cols>
  <sheetData>
    <row r="1" spans="1:9" ht="15.6" x14ac:dyDescent="0.3">
      <c r="A1" s="264" t="s">
        <v>377</v>
      </c>
      <c r="B1" s="264"/>
      <c r="C1" s="264"/>
      <c r="D1" s="264"/>
      <c r="E1" s="264"/>
      <c r="F1" s="264"/>
      <c r="G1" s="264"/>
    </row>
    <row r="3" spans="1:9" x14ac:dyDescent="0.3">
      <c r="A3" s="265" t="s">
        <v>244</v>
      </c>
      <c r="B3" s="266"/>
      <c r="C3" s="213"/>
      <c r="D3" s="267" t="s">
        <v>407</v>
      </c>
      <c r="E3" s="267"/>
      <c r="F3" s="212" t="s">
        <v>158</v>
      </c>
      <c r="G3" s="212"/>
    </row>
    <row r="4" spans="1:9" x14ac:dyDescent="0.3">
      <c r="A4" s="66" t="s">
        <v>238</v>
      </c>
      <c r="B4" s="205">
        <v>46037</v>
      </c>
      <c r="C4" s="66" t="s">
        <v>241</v>
      </c>
      <c r="D4" s="112" t="s">
        <v>260</v>
      </c>
      <c r="E4" s="112" t="s">
        <v>258</v>
      </c>
      <c r="F4" s="201" t="s">
        <v>415</v>
      </c>
      <c r="G4" s="112" t="s">
        <v>404</v>
      </c>
      <c r="H4" s="207" t="s">
        <v>265</v>
      </c>
      <c r="I4" s="17">
        <f t="shared" ref="I4:I29" si="0">COUNTIF($D$4:$E$32,H4)</f>
        <v>0</v>
      </c>
    </row>
    <row r="5" spans="1:9" x14ac:dyDescent="0.3">
      <c r="A5" s="66" t="s">
        <v>237</v>
      </c>
      <c r="B5" s="205">
        <v>46043</v>
      </c>
      <c r="C5" s="66" t="s">
        <v>241</v>
      </c>
      <c r="D5" s="112" t="s">
        <v>250</v>
      </c>
      <c r="E5" s="112" t="s">
        <v>261</v>
      </c>
      <c r="F5" s="204" t="s">
        <v>403</v>
      </c>
      <c r="G5" s="112"/>
      <c r="H5" s="207" t="s">
        <v>266</v>
      </c>
      <c r="I5" s="17">
        <f t="shared" si="0"/>
        <v>0</v>
      </c>
    </row>
    <row r="6" spans="1:9" s="211" customFormat="1" x14ac:dyDescent="0.3">
      <c r="A6" s="209" t="s">
        <v>237</v>
      </c>
      <c r="B6" s="210">
        <v>46043</v>
      </c>
      <c r="C6" s="209" t="s">
        <v>242</v>
      </c>
      <c r="D6" s="203" t="s">
        <v>395</v>
      </c>
      <c r="E6" s="203" t="s">
        <v>251</v>
      </c>
      <c r="F6" s="204" t="s">
        <v>411</v>
      </c>
      <c r="G6" s="112"/>
      <c r="H6" s="214" t="s">
        <v>396</v>
      </c>
      <c r="I6" s="17">
        <f t="shared" si="0"/>
        <v>1</v>
      </c>
    </row>
    <row r="7" spans="1:9" s="211" customFormat="1" ht="28.8" x14ac:dyDescent="0.3">
      <c r="A7" s="66" t="s">
        <v>238</v>
      </c>
      <c r="B7" s="205">
        <v>46044</v>
      </c>
      <c r="C7" s="66" t="s">
        <v>242</v>
      </c>
      <c r="D7" s="112" t="s">
        <v>267</v>
      </c>
      <c r="E7" s="112" t="s">
        <v>263</v>
      </c>
      <c r="F7" s="215" t="s">
        <v>386</v>
      </c>
      <c r="G7" s="208" t="s">
        <v>405</v>
      </c>
      <c r="H7" s="214" t="s">
        <v>264</v>
      </c>
      <c r="I7" s="17">
        <f t="shared" si="0"/>
        <v>1</v>
      </c>
    </row>
    <row r="8" spans="1:9" x14ac:dyDescent="0.3">
      <c r="A8" s="66" t="s">
        <v>239</v>
      </c>
      <c r="B8" s="205">
        <v>46049</v>
      </c>
      <c r="C8" s="66" t="s">
        <v>242</v>
      </c>
      <c r="D8" s="112" t="s">
        <v>269</v>
      </c>
      <c r="E8" s="112" t="s">
        <v>257</v>
      </c>
      <c r="F8" s="204" t="s">
        <v>399</v>
      </c>
      <c r="G8" s="112"/>
      <c r="H8" s="207" t="s">
        <v>256</v>
      </c>
      <c r="I8" s="17">
        <f t="shared" si="0"/>
        <v>3</v>
      </c>
    </row>
    <row r="9" spans="1:9" x14ac:dyDescent="0.3">
      <c r="A9" s="66" t="s">
        <v>237</v>
      </c>
      <c r="B9" s="205">
        <v>46050</v>
      </c>
      <c r="C9" s="66" t="s">
        <v>241</v>
      </c>
      <c r="D9" s="112" t="s">
        <v>260</v>
      </c>
      <c r="E9" s="112" t="s">
        <v>396</v>
      </c>
      <c r="F9" s="204" t="s">
        <v>400</v>
      </c>
      <c r="G9" s="112"/>
      <c r="H9" s="207" t="s">
        <v>261</v>
      </c>
      <c r="I9" s="17">
        <f t="shared" si="0"/>
        <v>3</v>
      </c>
    </row>
    <row r="10" spans="1:9" x14ac:dyDescent="0.3">
      <c r="A10" s="66" t="s">
        <v>237</v>
      </c>
      <c r="B10" s="205">
        <v>46050</v>
      </c>
      <c r="C10" s="66" t="s">
        <v>242</v>
      </c>
      <c r="D10" t="s">
        <v>256</v>
      </c>
      <c r="E10" s="112" t="s">
        <v>272</v>
      </c>
      <c r="F10" s="204" t="s">
        <v>385</v>
      </c>
      <c r="G10" s="112"/>
      <c r="H10" s="207" t="s">
        <v>251</v>
      </c>
      <c r="I10" s="17">
        <f t="shared" si="0"/>
        <v>1</v>
      </c>
    </row>
    <row r="11" spans="1:9" x14ac:dyDescent="0.3">
      <c r="A11" s="66" t="s">
        <v>237</v>
      </c>
      <c r="B11" s="205">
        <v>46056</v>
      </c>
      <c r="C11" s="66" t="s">
        <v>241</v>
      </c>
      <c r="D11" s="112" t="s">
        <v>262</v>
      </c>
      <c r="E11" s="112" t="s">
        <v>256</v>
      </c>
      <c r="F11" s="204" t="s">
        <v>390</v>
      </c>
      <c r="G11" s="112"/>
      <c r="H11" s="207" t="s">
        <v>267</v>
      </c>
      <c r="I11" s="17">
        <f t="shared" si="0"/>
        <v>3</v>
      </c>
    </row>
    <row r="12" spans="1:9" x14ac:dyDescent="0.3">
      <c r="A12" s="66" t="s">
        <v>239</v>
      </c>
      <c r="B12" s="205">
        <v>46063</v>
      </c>
      <c r="C12" s="66" t="s">
        <v>241</v>
      </c>
      <c r="D12" s="112" t="s">
        <v>397</v>
      </c>
      <c r="E12" s="112" t="s">
        <v>257</v>
      </c>
      <c r="F12" s="204" t="s">
        <v>384</v>
      </c>
      <c r="G12" s="112"/>
      <c r="H12" s="207" t="s">
        <v>258</v>
      </c>
      <c r="I12" s="17">
        <f t="shared" si="0"/>
        <v>2</v>
      </c>
    </row>
    <row r="13" spans="1:9" x14ac:dyDescent="0.3">
      <c r="A13" s="66" t="s">
        <v>237</v>
      </c>
      <c r="B13" s="205">
        <v>46064</v>
      </c>
      <c r="C13" s="66" t="s">
        <v>241</v>
      </c>
      <c r="D13" s="112" t="s">
        <v>261</v>
      </c>
      <c r="E13" s="112" t="s">
        <v>249</v>
      </c>
      <c r="F13" s="204" t="s">
        <v>383</v>
      </c>
      <c r="G13" s="112"/>
      <c r="H13" s="207" t="s">
        <v>254</v>
      </c>
      <c r="I13" s="17">
        <f t="shared" si="0"/>
        <v>0</v>
      </c>
    </row>
    <row r="14" spans="1:9" x14ac:dyDescent="0.3">
      <c r="A14" s="66" t="s">
        <v>238</v>
      </c>
      <c r="B14" s="205">
        <v>46065</v>
      </c>
      <c r="C14" s="66" t="s">
        <v>241</v>
      </c>
      <c r="D14" s="112" t="s">
        <v>398</v>
      </c>
      <c r="E14" s="112" t="s">
        <v>271</v>
      </c>
      <c r="F14" s="204" t="s">
        <v>387</v>
      </c>
      <c r="G14" s="112"/>
      <c r="H14" s="207" t="s">
        <v>268</v>
      </c>
      <c r="I14" s="17">
        <f t="shared" si="0"/>
        <v>3</v>
      </c>
    </row>
    <row r="15" spans="1:9" x14ac:dyDescent="0.3">
      <c r="A15" s="66" t="s">
        <v>238</v>
      </c>
      <c r="B15" s="205">
        <v>46065</v>
      </c>
      <c r="C15" s="66" t="s">
        <v>242</v>
      </c>
      <c r="D15" s="112" t="s">
        <v>248</v>
      </c>
      <c r="E15" s="112" t="s">
        <v>259</v>
      </c>
      <c r="F15" s="204" t="s">
        <v>416</v>
      </c>
      <c r="G15" s="112"/>
      <c r="H15" s="207" t="s">
        <v>398</v>
      </c>
      <c r="I15" s="17">
        <f t="shared" si="0"/>
        <v>2</v>
      </c>
    </row>
    <row r="16" spans="1:9" x14ac:dyDescent="0.3">
      <c r="A16" s="66" t="s">
        <v>240</v>
      </c>
      <c r="B16" s="205">
        <v>46069</v>
      </c>
      <c r="C16" s="66" t="s">
        <v>241</v>
      </c>
      <c r="D16" s="112" t="s">
        <v>252</v>
      </c>
      <c r="E16" s="112" t="s">
        <v>253</v>
      </c>
      <c r="F16" s="204" t="s">
        <v>394</v>
      </c>
      <c r="G16" s="206"/>
      <c r="H16" s="207" t="s">
        <v>257</v>
      </c>
      <c r="I16" s="17">
        <f t="shared" si="0"/>
        <v>3</v>
      </c>
    </row>
    <row r="17" spans="1:9" x14ac:dyDescent="0.3">
      <c r="A17" s="66" t="s">
        <v>240</v>
      </c>
      <c r="B17" s="205">
        <v>46069</v>
      </c>
      <c r="C17" s="66" t="s">
        <v>242</v>
      </c>
      <c r="D17" s="112" t="s">
        <v>268</v>
      </c>
      <c r="E17" s="112" t="s">
        <v>270</v>
      </c>
      <c r="F17" s="204" t="s">
        <v>389</v>
      </c>
      <c r="G17" s="202" t="s">
        <v>375</v>
      </c>
      <c r="H17" s="207" t="s">
        <v>260</v>
      </c>
      <c r="I17" s="17">
        <f t="shared" si="0"/>
        <v>2</v>
      </c>
    </row>
    <row r="18" spans="1:9" x14ac:dyDescent="0.3">
      <c r="A18" s="66" t="s">
        <v>239</v>
      </c>
      <c r="B18" s="205">
        <v>46070</v>
      </c>
      <c r="C18" s="66" t="s">
        <v>241</v>
      </c>
      <c r="D18" s="112" t="s">
        <v>250</v>
      </c>
      <c r="E18" s="112" t="s">
        <v>258</v>
      </c>
      <c r="F18" s="204" t="s">
        <v>382</v>
      </c>
      <c r="G18" s="112"/>
      <c r="H18" s="207" t="s">
        <v>269</v>
      </c>
      <c r="I18" s="17">
        <f t="shared" si="0"/>
        <v>2</v>
      </c>
    </row>
    <row r="19" spans="1:9" x14ac:dyDescent="0.3">
      <c r="A19" s="66" t="s">
        <v>237</v>
      </c>
      <c r="B19" s="205">
        <v>46071</v>
      </c>
      <c r="C19" s="66" t="s">
        <v>241</v>
      </c>
      <c r="D19" s="112" t="s">
        <v>263</v>
      </c>
      <c r="E19" s="112" t="s">
        <v>272</v>
      </c>
      <c r="F19" s="204" t="s">
        <v>401</v>
      </c>
      <c r="G19" s="112"/>
      <c r="H19" s="207" t="s">
        <v>252</v>
      </c>
      <c r="I19" s="17">
        <f t="shared" si="0"/>
        <v>3</v>
      </c>
    </row>
    <row r="20" spans="1:9" x14ac:dyDescent="0.3">
      <c r="A20" s="66" t="s">
        <v>239</v>
      </c>
      <c r="B20" s="205">
        <v>46077</v>
      </c>
      <c r="C20" s="66" t="s">
        <v>242</v>
      </c>
      <c r="D20" s="112" t="s">
        <v>267</v>
      </c>
      <c r="E20" s="112" t="s">
        <v>252</v>
      </c>
      <c r="F20" s="204" t="s">
        <v>402</v>
      </c>
      <c r="G20" s="112"/>
      <c r="H20" s="207" t="s">
        <v>270</v>
      </c>
      <c r="I20" s="17">
        <f t="shared" si="0"/>
        <v>3</v>
      </c>
    </row>
    <row r="21" spans="1:9" x14ac:dyDescent="0.3">
      <c r="A21" s="66" t="s">
        <v>238</v>
      </c>
      <c r="B21" s="205">
        <v>46079</v>
      </c>
      <c r="C21" s="66" t="s">
        <v>242</v>
      </c>
      <c r="D21" s="112" t="s">
        <v>248</v>
      </c>
      <c r="E21" s="112" t="s">
        <v>259</v>
      </c>
      <c r="F21" s="204" t="s">
        <v>388</v>
      </c>
      <c r="G21" s="112"/>
      <c r="H21" s="207" t="s">
        <v>250</v>
      </c>
      <c r="I21" s="17">
        <f t="shared" si="0"/>
        <v>3</v>
      </c>
    </row>
    <row r="22" spans="1:9" x14ac:dyDescent="0.3">
      <c r="A22" s="66" t="s">
        <v>239</v>
      </c>
      <c r="B22" s="205">
        <v>46084</v>
      </c>
      <c r="C22" s="66" t="s">
        <v>241</v>
      </c>
      <c r="D22" s="112" t="s">
        <v>271</v>
      </c>
      <c r="E22" s="112" t="s">
        <v>268</v>
      </c>
      <c r="F22" s="204" t="s">
        <v>409</v>
      </c>
      <c r="G22" s="112"/>
      <c r="H22" s="207" t="s">
        <v>249</v>
      </c>
      <c r="I22" s="17">
        <f t="shared" si="0"/>
        <v>3</v>
      </c>
    </row>
    <row r="23" spans="1:9" x14ac:dyDescent="0.3">
      <c r="A23" s="66" t="s">
        <v>239</v>
      </c>
      <c r="B23" s="205">
        <v>46084</v>
      </c>
      <c r="C23" s="66" t="s">
        <v>242</v>
      </c>
      <c r="D23" s="112" t="s">
        <v>249</v>
      </c>
      <c r="E23" s="112" t="s">
        <v>253</v>
      </c>
      <c r="F23" s="204" t="s">
        <v>410</v>
      </c>
      <c r="G23" s="202"/>
      <c r="H23" s="207" t="s">
        <v>253</v>
      </c>
      <c r="I23" s="17">
        <f t="shared" si="0"/>
        <v>2</v>
      </c>
    </row>
    <row r="24" spans="1:9" x14ac:dyDescent="0.3">
      <c r="A24" s="66" t="s">
        <v>237</v>
      </c>
      <c r="B24" s="205">
        <v>46085</v>
      </c>
      <c r="C24" s="66" t="s">
        <v>241</v>
      </c>
      <c r="D24" s="112" t="s">
        <v>270</v>
      </c>
      <c r="E24" s="112" t="s">
        <v>262</v>
      </c>
      <c r="F24" s="204" t="s">
        <v>392</v>
      </c>
      <c r="G24" s="202"/>
      <c r="H24" s="207" t="s">
        <v>259</v>
      </c>
      <c r="I24" s="17">
        <f t="shared" si="0"/>
        <v>3</v>
      </c>
    </row>
    <row r="25" spans="1:9" x14ac:dyDescent="0.3">
      <c r="A25" s="66" t="s">
        <v>238</v>
      </c>
      <c r="B25" s="205">
        <v>46086</v>
      </c>
      <c r="C25" s="66" t="s">
        <v>241</v>
      </c>
      <c r="D25" s="112" t="s">
        <v>256</v>
      </c>
      <c r="E25" s="112" t="s">
        <v>264</v>
      </c>
      <c r="F25" s="204" t="s">
        <v>393</v>
      </c>
      <c r="G25" s="202"/>
      <c r="H25" s="207" t="s">
        <v>248</v>
      </c>
      <c r="I25" s="17">
        <f t="shared" si="0"/>
        <v>3</v>
      </c>
    </row>
    <row r="26" spans="1:9" x14ac:dyDescent="0.3">
      <c r="A26" s="202" t="s">
        <v>238</v>
      </c>
      <c r="B26" s="205">
        <v>46093</v>
      </c>
      <c r="C26" s="202" t="s">
        <v>242</v>
      </c>
      <c r="D26" s="112" t="s">
        <v>249</v>
      </c>
      <c r="E26" s="112" t="s">
        <v>398</v>
      </c>
      <c r="F26" s="204" t="s">
        <v>378</v>
      </c>
      <c r="G26" s="202"/>
      <c r="H26" s="207" t="s">
        <v>263</v>
      </c>
      <c r="I26" s="17">
        <f t="shared" si="0"/>
        <v>3</v>
      </c>
    </row>
    <row r="27" spans="1:9" x14ac:dyDescent="0.3">
      <c r="A27" s="66" t="s">
        <v>239</v>
      </c>
      <c r="B27" s="205">
        <v>46098</v>
      </c>
      <c r="C27" s="66" t="s">
        <v>241</v>
      </c>
      <c r="D27" s="112" t="s">
        <v>257</v>
      </c>
      <c r="E27" s="112" t="s">
        <v>261</v>
      </c>
      <c r="F27" s="204" t="s">
        <v>379</v>
      </c>
      <c r="G27" s="202"/>
      <c r="H27" s="207" t="s">
        <v>271</v>
      </c>
      <c r="I27" s="17">
        <f t="shared" si="0"/>
        <v>2</v>
      </c>
    </row>
    <row r="28" spans="1:9" x14ac:dyDescent="0.3">
      <c r="A28" s="66" t="s">
        <v>237</v>
      </c>
      <c r="B28" s="205">
        <v>46099</v>
      </c>
      <c r="C28" s="66" t="s">
        <v>242</v>
      </c>
      <c r="D28" t="s">
        <v>269</v>
      </c>
      <c r="E28" s="112" t="s">
        <v>250</v>
      </c>
      <c r="F28" s="204" t="s">
        <v>412</v>
      </c>
      <c r="G28" s="202"/>
      <c r="H28" s="207" t="s">
        <v>272</v>
      </c>
      <c r="I28" s="17">
        <f t="shared" si="0"/>
        <v>2</v>
      </c>
    </row>
    <row r="29" spans="1:9" x14ac:dyDescent="0.3">
      <c r="A29" s="66" t="s">
        <v>237</v>
      </c>
      <c r="B29" s="205">
        <v>45741</v>
      </c>
      <c r="C29" s="66" t="s">
        <v>241</v>
      </c>
      <c r="D29" s="112" t="s">
        <v>248</v>
      </c>
      <c r="E29" s="112" t="s">
        <v>259</v>
      </c>
      <c r="F29" s="204" t="s">
        <v>391</v>
      </c>
      <c r="G29" s="202"/>
      <c r="H29" s="207" t="s">
        <v>262</v>
      </c>
      <c r="I29" s="17">
        <f t="shared" si="0"/>
        <v>3</v>
      </c>
    </row>
    <row r="30" spans="1:9" x14ac:dyDescent="0.3">
      <c r="A30" s="66" t="s">
        <v>240</v>
      </c>
      <c r="B30" s="205">
        <v>45747</v>
      </c>
      <c r="C30" s="66" t="s">
        <v>242</v>
      </c>
      <c r="D30" s="112" t="s">
        <v>270</v>
      </c>
      <c r="E30" s="112" t="s">
        <v>262</v>
      </c>
      <c r="F30" s="204" t="s">
        <v>380</v>
      </c>
      <c r="G30" s="202"/>
    </row>
    <row r="31" spans="1:9" x14ac:dyDescent="0.3">
      <c r="A31" s="66" t="s">
        <v>239</v>
      </c>
      <c r="B31" s="205">
        <v>45748</v>
      </c>
      <c r="C31" s="66" t="s">
        <v>242</v>
      </c>
      <c r="D31" s="216" t="s">
        <v>268</v>
      </c>
      <c r="E31" s="112" t="s">
        <v>263</v>
      </c>
      <c r="F31" s="204" t="s">
        <v>381</v>
      </c>
      <c r="G31" s="202"/>
    </row>
    <row r="32" spans="1:9" x14ac:dyDescent="0.3">
      <c r="A32" s="66" t="s">
        <v>406</v>
      </c>
      <c r="B32" s="205">
        <v>45765</v>
      </c>
      <c r="C32" s="66" t="s">
        <v>241</v>
      </c>
      <c r="D32" s="112" t="s">
        <v>252</v>
      </c>
      <c r="E32" s="112" t="s">
        <v>267</v>
      </c>
      <c r="F32" s="204" t="s">
        <v>414</v>
      </c>
      <c r="G32" s="204" t="s">
        <v>408</v>
      </c>
    </row>
    <row r="33" spans="1:6" x14ac:dyDescent="0.3">
      <c r="A33" s="62"/>
      <c r="B33">
        <f>COUNTA(B4:B32)</f>
        <v>29</v>
      </c>
      <c r="F33" s="204" t="s">
        <v>413</v>
      </c>
    </row>
    <row r="34" spans="1:6" x14ac:dyDescent="0.3">
      <c r="A34" s="63"/>
      <c r="F34" s="66">
        <f>COUNTA(F4:F33)</f>
        <v>30</v>
      </c>
    </row>
    <row r="37" spans="1:6" x14ac:dyDescent="0.3">
      <c r="A37" s="18"/>
    </row>
    <row r="39" spans="1:6" x14ac:dyDescent="0.3">
      <c r="D39"/>
    </row>
  </sheetData>
  <sortState xmlns:xlrd2="http://schemas.microsoft.com/office/spreadsheetml/2017/richdata2" ref="F4:G35">
    <sortCondition ref="F4:F35"/>
  </sortState>
  <mergeCells count="3">
    <mergeCell ref="A1:G1"/>
    <mergeCell ref="A3:B3"/>
    <mergeCell ref="D3:E3"/>
  </mergeCells>
  <phoneticPr fontId="35" type="noConversion"/>
  <conditionalFormatting sqref="A1">
    <cfRule type="cellIs" dxfId="14" priority="18" operator="equal">
      <formula>0</formula>
    </cfRule>
  </conditionalFormatting>
  <conditionalFormatting sqref="C27:C28 A27:A31">
    <cfRule type="cellIs" dxfId="13" priority="2" operator="equal">
      <formula>0</formula>
    </cfRule>
  </conditionalFormatting>
  <conditionalFormatting sqref="C30:C31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10BC-72FC-4DB7-BE56-2E4FA29260AB}">
  <sheetPr>
    <tabColor theme="7" tint="0.59999389629810485"/>
  </sheetPr>
  <dimension ref="A1:N16"/>
  <sheetViews>
    <sheetView workbookViewId="0">
      <selection activeCell="D2" sqref="D2:E3"/>
    </sheetView>
  </sheetViews>
  <sheetFormatPr defaultRowHeight="14.4" x14ac:dyDescent="0.3"/>
  <cols>
    <col min="1" max="1" width="5.77734375" style="17" customWidth="1"/>
    <col min="2" max="2" width="19.6640625" bestFit="1" customWidth="1"/>
    <col min="3" max="3" width="9.88671875" customWidth="1"/>
    <col min="4" max="4" width="11.5546875" customWidth="1"/>
    <col min="5" max="5" width="11.44140625" customWidth="1"/>
    <col min="6" max="6" width="11.88671875" customWidth="1"/>
    <col min="7" max="7" width="10.109375" customWidth="1"/>
    <col min="8" max="8" width="9.6640625" bestFit="1" customWidth="1"/>
    <col min="9" max="9" width="14" bestFit="1" customWidth="1"/>
    <col min="11" max="11" width="19.6640625" bestFit="1" customWidth="1"/>
    <col min="12" max="12" width="19.44140625" customWidth="1"/>
    <col min="13" max="13" width="15.33203125" customWidth="1"/>
    <col min="14" max="14" width="29" bestFit="1" customWidth="1"/>
  </cols>
  <sheetData>
    <row r="1" spans="1:14" ht="22.2" customHeight="1" x14ac:dyDescent="0.3">
      <c r="B1" s="268" t="s">
        <v>284</v>
      </c>
      <c r="C1" s="269"/>
      <c r="D1" s="269"/>
      <c r="E1" s="269"/>
      <c r="F1" s="269"/>
      <c r="G1" s="270"/>
    </row>
    <row r="2" spans="1:14" ht="15" customHeight="1" x14ac:dyDescent="0.3">
      <c r="B2" s="124"/>
      <c r="C2" s="124"/>
      <c r="D2" s="271" t="s">
        <v>285</v>
      </c>
      <c r="E2" s="272"/>
      <c r="F2" s="124"/>
    </row>
    <row r="3" spans="1:14" ht="15" customHeight="1" x14ac:dyDescent="0.3">
      <c r="B3" s="124"/>
      <c r="C3" s="124"/>
      <c r="D3" s="273" t="s">
        <v>286</v>
      </c>
      <c r="E3" s="274"/>
      <c r="F3" s="124"/>
    </row>
    <row r="4" spans="1:14" x14ac:dyDescent="0.3">
      <c r="K4" s="112" t="s">
        <v>287</v>
      </c>
    </row>
    <row r="5" spans="1:14" x14ac:dyDescent="0.3">
      <c r="C5" s="112" t="s">
        <v>288</v>
      </c>
      <c r="D5" s="112" t="s">
        <v>287</v>
      </c>
      <c r="E5" s="112" t="s">
        <v>289</v>
      </c>
      <c r="F5" s="112" t="s">
        <v>421</v>
      </c>
      <c r="G5" s="112" t="s">
        <v>290</v>
      </c>
      <c r="H5" s="112" t="s">
        <v>422</v>
      </c>
      <c r="J5" s="17"/>
      <c r="K5" s="17"/>
    </row>
    <row r="6" spans="1:14" x14ac:dyDescent="0.3">
      <c r="A6" s="66">
        <v>1</v>
      </c>
      <c r="B6" s="112" t="s">
        <v>291</v>
      </c>
      <c r="C6" s="125" t="s">
        <v>292</v>
      </c>
      <c r="D6" s="126" t="s">
        <v>292</v>
      </c>
      <c r="E6" s="125" t="s">
        <v>292</v>
      </c>
      <c r="F6" s="126" t="s">
        <v>292</v>
      </c>
      <c r="G6" s="125" t="s">
        <v>292</v>
      </c>
      <c r="H6" s="126" t="s">
        <v>292</v>
      </c>
      <c r="J6" s="66">
        <v>1</v>
      </c>
      <c r="K6" s="112" t="s">
        <v>291</v>
      </c>
      <c r="L6" s="112" t="s">
        <v>99</v>
      </c>
      <c r="M6" s="112" t="s">
        <v>293</v>
      </c>
      <c r="N6" s="118" t="s">
        <v>294</v>
      </c>
    </row>
    <row r="7" spans="1:14" x14ac:dyDescent="0.3">
      <c r="A7" s="66">
        <v>2</v>
      </c>
      <c r="B7" s="112" t="s">
        <v>295</v>
      </c>
      <c r="C7" s="126" t="s">
        <v>296</v>
      </c>
      <c r="D7" s="125" t="s">
        <v>296</v>
      </c>
      <c r="E7" s="126" t="s">
        <v>296</v>
      </c>
      <c r="F7" s="125" t="s">
        <v>296</v>
      </c>
      <c r="G7" s="126" t="s">
        <v>296</v>
      </c>
      <c r="H7" s="125" t="s">
        <v>296</v>
      </c>
      <c r="J7" s="66">
        <v>2</v>
      </c>
      <c r="K7" s="112" t="s">
        <v>295</v>
      </c>
      <c r="L7" s="112" t="s">
        <v>179</v>
      </c>
      <c r="M7" s="112" t="s">
        <v>297</v>
      </c>
      <c r="N7" s="118" t="s">
        <v>298</v>
      </c>
    </row>
    <row r="8" spans="1:14" x14ac:dyDescent="0.3">
      <c r="A8" s="66">
        <v>3</v>
      </c>
      <c r="B8" s="112" t="s">
        <v>299</v>
      </c>
      <c r="C8" s="125" t="s">
        <v>300</v>
      </c>
      <c r="D8" s="126" t="s">
        <v>300</v>
      </c>
      <c r="E8" s="125" t="s">
        <v>300</v>
      </c>
      <c r="F8" s="126" t="s">
        <v>300</v>
      </c>
      <c r="G8" s="125" t="s">
        <v>300</v>
      </c>
      <c r="H8" s="126" t="s">
        <v>300</v>
      </c>
      <c r="J8" s="66">
        <v>3</v>
      </c>
      <c r="K8" s="112" t="s">
        <v>299</v>
      </c>
      <c r="L8" s="112" t="s">
        <v>64</v>
      </c>
      <c r="M8" s="112" t="s">
        <v>301</v>
      </c>
      <c r="N8" s="118" t="s">
        <v>302</v>
      </c>
    </row>
    <row r="9" spans="1:14" x14ac:dyDescent="0.3">
      <c r="A9" s="66">
        <v>4</v>
      </c>
      <c r="B9" s="112" t="s">
        <v>303</v>
      </c>
      <c r="C9" s="126" t="s">
        <v>304</v>
      </c>
      <c r="D9" s="125" t="s">
        <v>304</v>
      </c>
      <c r="E9" s="126" t="s">
        <v>304</v>
      </c>
      <c r="F9" s="125" t="s">
        <v>311</v>
      </c>
      <c r="G9" s="126" t="s">
        <v>311</v>
      </c>
      <c r="H9" s="125" t="s">
        <v>311</v>
      </c>
      <c r="J9" s="66">
        <v>4</v>
      </c>
      <c r="K9" s="112" t="s">
        <v>303</v>
      </c>
      <c r="L9" s="112" t="s">
        <v>86</v>
      </c>
      <c r="M9" s="112" t="s">
        <v>305</v>
      </c>
      <c r="N9" s="118" t="s">
        <v>306</v>
      </c>
    </row>
    <row r="10" spans="1:14" x14ac:dyDescent="0.3">
      <c r="A10" s="66">
        <v>5</v>
      </c>
      <c r="B10" s="112" t="s">
        <v>307</v>
      </c>
      <c r="C10" s="125" t="s">
        <v>308</v>
      </c>
      <c r="D10" s="126" t="s">
        <v>308</v>
      </c>
      <c r="E10" s="125" t="s">
        <v>308</v>
      </c>
      <c r="F10" s="126" t="s">
        <v>308</v>
      </c>
      <c r="G10" s="125" t="s">
        <v>308</v>
      </c>
      <c r="H10" s="126" t="s">
        <v>308</v>
      </c>
      <c r="J10" s="66">
        <v>5</v>
      </c>
      <c r="K10" s="112" t="s">
        <v>307</v>
      </c>
      <c r="L10" s="112" t="s">
        <v>50</v>
      </c>
      <c r="M10" s="112" t="s">
        <v>309</v>
      </c>
      <c r="N10" s="118" t="s">
        <v>310</v>
      </c>
    </row>
    <row r="11" spans="1:14" x14ac:dyDescent="0.3">
      <c r="A11" s="66">
        <v>6</v>
      </c>
      <c r="B11" s="112" t="s">
        <v>307</v>
      </c>
      <c r="C11" s="126" t="s">
        <v>311</v>
      </c>
      <c r="D11" s="125" t="s">
        <v>316</v>
      </c>
      <c r="E11" s="126" t="s">
        <v>316</v>
      </c>
      <c r="F11" s="125" t="s">
        <v>316</v>
      </c>
      <c r="G11" s="126" t="s">
        <v>316</v>
      </c>
      <c r="H11" s="125" t="s">
        <v>316</v>
      </c>
      <c r="J11" s="66">
        <v>6</v>
      </c>
      <c r="K11" s="112" t="s">
        <v>307</v>
      </c>
      <c r="L11" s="112" t="s">
        <v>171</v>
      </c>
      <c r="M11" s="112" t="s">
        <v>317</v>
      </c>
      <c r="N11" s="119" t="s">
        <v>318</v>
      </c>
    </row>
    <row r="12" spans="1:14" x14ac:dyDescent="0.3">
      <c r="A12" s="66">
        <v>7</v>
      </c>
      <c r="B12" s="112" t="s">
        <v>307</v>
      </c>
      <c r="C12" s="125" t="s">
        <v>315</v>
      </c>
      <c r="D12" s="126" t="s">
        <v>312</v>
      </c>
      <c r="E12" s="125" t="s">
        <v>312</v>
      </c>
      <c r="F12" s="126" t="s">
        <v>312</v>
      </c>
      <c r="G12" s="125" t="s">
        <v>312</v>
      </c>
      <c r="H12" s="126" t="s">
        <v>312</v>
      </c>
      <c r="J12" s="66">
        <v>7</v>
      </c>
      <c r="K12" s="112" t="s">
        <v>307</v>
      </c>
      <c r="L12" s="112" t="s">
        <v>159</v>
      </c>
      <c r="M12" s="112" t="s">
        <v>313</v>
      </c>
      <c r="N12" s="119" t="s">
        <v>314</v>
      </c>
    </row>
    <row r="13" spans="1:14" x14ac:dyDescent="0.3">
      <c r="A13" s="66">
        <v>8</v>
      </c>
      <c r="B13" s="112" t="s">
        <v>307</v>
      </c>
      <c r="D13" s="125" t="s">
        <v>319</v>
      </c>
      <c r="E13" s="126" t="s">
        <v>319</v>
      </c>
      <c r="F13" s="125" t="s">
        <v>319</v>
      </c>
      <c r="G13" s="126" t="s">
        <v>319</v>
      </c>
      <c r="H13" s="125" t="s">
        <v>319</v>
      </c>
      <c r="J13" s="66">
        <v>8</v>
      </c>
      <c r="K13" s="112" t="s">
        <v>307</v>
      </c>
      <c r="L13" s="112" t="s">
        <v>173</v>
      </c>
      <c r="M13" s="112" t="s">
        <v>320</v>
      </c>
      <c r="N13" s="119" t="s">
        <v>321</v>
      </c>
    </row>
    <row r="16" spans="1:14" x14ac:dyDescent="0.3">
      <c r="D16" t="s">
        <v>227</v>
      </c>
    </row>
  </sheetData>
  <mergeCells count="3">
    <mergeCell ref="B1:G1"/>
    <mergeCell ref="D2:E2"/>
    <mergeCell ref="D3:E3"/>
  </mergeCells>
  <hyperlinks>
    <hyperlink ref="N7" r:id="rId1" display="mailto:vandenbruel@gmail.com" xr:uid="{ADB14429-D8DC-43BB-8F4B-80835A13F6FD}"/>
    <hyperlink ref="N9" r:id="rId2" display="mailto:guidowouter54@gmail.com" xr:uid="{822BF099-829E-4C68-9934-8E56A985500F}"/>
    <hyperlink ref="N6" r:id="rId3" display="mailto:marines.van.engeland@telenet.be" xr:uid="{DB6A922F-3D29-43BC-905A-7F8C6FD3FAB2}"/>
    <hyperlink ref="N8" r:id="rId4" display="mailto:vanhout.ludo@gmail.com" xr:uid="{7C69CB06-0443-407D-BE6A-56DD8FD00539}"/>
    <hyperlink ref="N10" r:id="rId5" display="mailto:mariasteurs@hotmail.com" xr:uid="{E0A8D9C5-8529-4842-BADE-2E9BE02B075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E7E0-B019-4C15-ADA8-1386EA23C82B}">
  <sheetPr>
    <tabColor rgb="FF00B050"/>
  </sheetPr>
  <dimension ref="A1:M30"/>
  <sheetViews>
    <sheetView workbookViewId="0">
      <selection activeCell="H23" sqref="H23"/>
    </sheetView>
  </sheetViews>
  <sheetFormatPr defaultRowHeight="14.4" x14ac:dyDescent="0.3"/>
  <cols>
    <col min="1" max="1" width="7.5546875" bestFit="1" customWidth="1"/>
    <col min="2" max="2" width="20.109375" bestFit="1" customWidth="1"/>
    <col min="3" max="3" width="23.21875" bestFit="1" customWidth="1"/>
    <col min="4" max="4" width="5.44140625" bestFit="1" customWidth="1"/>
    <col min="5" max="5" width="10.6640625" bestFit="1" customWidth="1"/>
    <col min="6" max="6" width="14" bestFit="1" customWidth="1"/>
    <col min="7" max="7" width="15.109375" bestFit="1" customWidth="1"/>
    <col min="8" max="8" width="30.88671875" bestFit="1" customWidth="1"/>
    <col min="9" max="9" width="12.5546875" bestFit="1" customWidth="1"/>
    <col min="10" max="10" width="23.44140625" bestFit="1" customWidth="1"/>
    <col min="11" max="11" width="6" style="17" customWidth="1"/>
    <col min="12" max="12" width="5.33203125" style="17" customWidth="1"/>
    <col min="13" max="13" width="4.88671875" style="17" customWidth="1"/>
  </cols>
  <sheetData>
    <row r="1" spans="1:13" ht="31.2" x14ac:dyDescent="0.3">
      <c r="A1" s="219" t="s">
        <v>205</v>
      </c>
      <c r="B1" s="231" t="s">
        <v>423</v>
      </c>
      <c r="C1" s="231" t="s">
        <v>424</v>
      </c>
      <c r="D1" s="232">
        <v>3530</v>
      </c>
      <c r="E1" s="233" t="s">
        <v>425</v>
      </c>
      <c r="F1" s="234"/>
      <c r="G1" s="233" t="s">
        <v>293</v>
      </c>
      <c r="H1" s="233" t="s">
        <v>294</v>
      </c>
      <c r="I1" s="221">
        <v>18682</v>
      </c>
      <c r="J1" s="220" t="s">
        <v>426</v>
      </c>
      <c r="K1" s="228">
        <v>20</v>
      </c>
      <c r="L1" s="228">
        <v>14</v>
      </c>
      <c r="M1" s="228">
        <v>12</v>
      </c>
    </row>
    <row r="2" spans="1:13" ht="19.05" customHeight="1" x14ac:dyDescent="0.3">
      <c r="A2" s="222" t="s">
        <v>213</v>
      </c>
      <c r="B2" s="235" t="s">
        <v>427</v>
      </c>
      <c r="C2" s="235" t="s">
        <v>428</v>
      </c>
      <c r="D2" s="236">
        <v>3910</v>
      </c>
      <c r="E2" s="237" t="s">
        <v>429</v>
      </c>
      <c r="F2" s="238" t="s">
        <v>430</v>
      </c>
      <c r="G2" s="237" t="s">
        <v>297</v>
      </c>
      <c r="H2" s="237" t="s">
        <v>298</v>
      </c>
      <c r="I2" s="224">
        <v>18628</v>
      </c>
      <c r="J2" s="223" t="s">
        <v>431</v>
      </c>
      <c r="K2" s="229">
        <v>54</v>
      </c>
      <c r="L2" s="229">
        <v>35</v>
      </c>
      <c r="M2" s="229">
        <v>18</v>
      </c>
    </row>
    <row r="3" spans="1:13" ht="19.05" customHeight="1" x14ac:dyDescent="0.3">
      <c r="A3" s="219" t="s">
        <v>206</v>
      </c>
      <c r="B3" s="231" t="s">
        <v>432</v>
      </c>
      <c r="C3" s="231" t="s">
        <v>433</v>
      </c>
      <c r="D3" s="232">
        <v>3920</v>
      </c>
      <c r="E3" s="233" t="s">
        <v>434</v>
      </c>
      <c r="F3" s="234" t="s">
        <v>435</v>
      </c>
      <c r="G3" s="233" t="s">
        <v>309</v>
      </c>
      <c r="H3" s="233" t="s">
        <v>310</v>
      </c>
      <c r="I3" s="221">
        <v>19600</v>
      </c>
      <c r="J3" s="220" t="s">
        <v>436</v>
      </c>
      <c r="K3" s="228">
        <v>20</v>
      </c>
      <c r="L3" s="228">
        <v>14</v>
      </c>
      <c r="M3" s="228">
        <v>12</v>
      </c>
    </row>
    <row r="4" spans="1:13" ht="19.05" customHeight="1" x14ac:dyDescent="0.3">
      <c r="A4" s="222" t="s">
        <v>207</v>
      </c>
      <c r="B4" s="235" t="s">
        <v>437</v>
      </c>
      <c r="C4" s="235" t="s">
        <v>438</v>
      </c>
      <c r="D4" s="236">
        <v>3920</v>
      </c>
      <c r="E4" s="237" t="s">
        <v>434</v>
      </c>
      <c r="F4" s="238"/>
      <c r="G4" s="237" t="s">
        <v>301</v>
      </c>
      <c r="H4" s="237" t="s">
        <v>302</v>
      </c>
      <c r="I4" s="224">
        <v>21253</v>
      </c>
      <c r="J4" s="223" t="s">
        <v>439</v>
      </c>
      <c r="K4" s="229" t="s">
        <v>236</v>
      </c>
      <c r="L4" s="229">
        <v>85</v>
      </c>
      <c r="M4" s="229">
        <v>40</v>
      </c>
    </row>
    <row r="5" spans="1:13" ht="19.05" customHeight="1" x14ac:dyDescent="0.3">
      <c r="A5" s="219" t="s">
        <v>208</v>
      </c>
      <c r="B5" s="231" t="s">
        <v>86</v>
      </c>
      <c r="C5" s="231" t="s">
        <v>440</v>
      </c>
      <c r="D5" s="232">
        <v>3920</v>
      </c>
      <c r="E5" s="233" t="s">
        <v>434</v>
      </c>
      <c r="F5" s="234"/>
      <c r="G5" s="233" t="s">
        <v>305</v>
      </c>
      <c r="H5" s="233" t="s">
        <v>306</v>
      </c>
      <c r="I5" s="221">
        <v>19976</v>
      </c>
      <c r="J5" s="220"/>
      <c r="K5" s="228">
        <v>104</v>
      </c>
      <c r="L5" s="228">
        <v>35</v>
      </c>
      <c r="M5" s="228">
        <v>18</v>
      </c>
    </row>
    <row r="6" spans="1:13" ht="19.05" customHeight="1" x14ac:dyDescent="0.3">
      <c r="A6" s="222" t="s">
        <v>209</v>
      </c>
      <c r="B6" s="235" t="s">
        <v>29</v>
      </c>
      <c r="C6" s="235" t="s">
        <v>441</v>
      </c>
      <c r="D6" s="236">
        <v>3920</v>
      </c>
      <c r="E6" s="237" t="s">
        <v>434</v>
      </c>
      <c r="F6" s="238" t="s">
        <v>442</v>
      </c>
      <c r="G6" s="237" t="s">
        <v>443</v>
      </c>
      <c r="H6" s="237" t="s">
        <v>444</v>
      </c>
      <c r="I6" s="224">
        <v>16146</v>
      </c>
      <c r="J6" s="223" t="s">
        <v>445</v>
      </c>
      <c r="K6" s="229">
        <v>38</v>
      </c>
      <c r="L6" s="229">
        <v>23</v>
      </c>
      <c r="M6" s="229">
        <v>14</v>
      </c>
    </row>
    <row r="7" spans="1:13" ht="19.05" customHeight="1" x14ac:dyDescent="0.3">
      <c r="A7" s="219" t="s">
        <v>210</v>
      </c>
      <c r="B7" s="231" t="s">
        <v>180</v>
      </c>
      <c r="C7" s="231" t="s">
        <v>446</v>
      </c>
      <c r="D7" s="232">
        <v>2400</v>
      </c>
      <c r="E7" s="233" t="s">
        <v>447</v>
      </c>
      <c r="F7" s="234"/>
      <c r="G7" s="233" t="s">
        <v>448</v>
      </c>
      <c r="H7" s="233" t="s">
        <v>449</v>
      </c>
      <c r="I7" s="221">
        <v>19057</v>
      </c>
      <c r="J7" s="220"/>
      <c r="K7" s="228">
        <v>38</v>
      </c>
      <c r="L7" s="228">
        <v>20</v>
      </c>
      <c r="M7" s="228">
        <v>16</v>
      </c>
    </row>
    <row r="8" spans="1:13" ht="19.05" customHeight="1" x14ac:dyDescent="0.3">
      <c r="A8" s="222" t="s">
        <v>211</v>
      </c>
      <c r="B8" s="235" t="s">
        <v>36</v>
      </c>
      <c r="C8" s="235" t="s">
        <v>450</v>
      </c>
      <c r="D8" s="236">
        <v>2400</v>
      </c>
      <c r="E8" s="237" t="s">
        <v>447</v>
      </c>
      <c r="F8" s="238"/>
      <c r="G8" s="237" t="s">
        <v>451</v>
      </c>
      <c r="H8" s="237" t="s">
        <v>452</v>
      </c>
      <c r="I8" s="224">
        <v>21725</v>
      </c>
      <c r="J8" s="223"/>
      <c r="K8" s="229" t="s">
        <v>325</v>
      </c>
      <c r="L8" s="229">
        <v>40</v>
      </c>
      <c r="M8" s="229">
        <v>26</v>
      </c>
    </row>
    <row r="9" spans="1:13" ht="19.05" customHeight="1" x14ac:dyDescent="0.3">
      <c r="A9" s="219" t="s">
        <v>212</v>
      </c>
      <c r="B9" s="231" t="s">
        <v>453</v>
      </c>
      <c r="C9" s="231" t="s">
        <v>454</v>
      </c>
      <c r="D9" s="232">
        <v>3580</v>
      </c>
      <c r="E9" s="233" t="s">
        <v>455</v>
      </c>
      <c r="F9" s="234"/>
      <c r="G9" s="233" t="s">
        <v>456</v>
      </c>
      <c r="H9" s="233" t="s">
        <v>457</v>
      </c>
      <c r="I9" s="221">
        <v>30708</v>
      </c>
      <c r="J9" s="220"/>
      <c r="K9" s="228">
        <v>23</v>
      </c>
      <c r="L9" s="228">
        <v>14</v>
      </c>
      <c r="M9" s="228">
        <v>12</v>
      </c>
    </row>
    <row r="10" spans="1:13" ht="19.05" customHeight="1" x14ac:dyDescent="0.3">
      <c r="A10" s="222" t="s">
        <v>189</v>
      </c>
      <c r="B10" s="235" t="s">
        <v>140</v>
      </c>
      <c r="C10" s="235" t="s">
        <v>446</v>
      </c>
      <c r="D10" s="236">
        <v>2400</v>
      </c>
      <c r="E10" s="237" t="s">
        <v>447</v>
      </c>
      <c r="F10" s="238"/>
      <c r="G10" s="237" t="s">
        <v>458</v>
      </c>
      <c r="H10" s="237" t="s">
        <v>459</v>
      </c>
      <c r="I10" s="224">
        <v>26435</v>
      </c>
      <c r="J10" s="223"/>
      <c r="K10" s="229">
        <v>32</v>
      </c>
      <c r="L10" s="229">
        <v>16</v>
      </c>
      <c r="M10" s="229">
        <v>12</v>
      </c>
    </row>
    <row r="11" spans="1:13" ht="19.05" customHeight="1" x14ac:dyDescent="0.3">
      <c r="A11" s="225" t="s">
        <v>190</v>
      </c>
      <c r="B11" s="239" t="s">
        <v>460</v>
      </c>
      <c r="C11" s="239" t="s">
        <v>461</v>
      </c>
      <c r="D11" s="240">
        <v>3940</v>
      </c>
      <c r="E11" s="241" t="s">
        <v>462</v>
      </c>
      <c r="F11" s="242"/>
      <c r="G11" s="241" t="s">
        <v>463</v>
      </c>
      <c r="H11" s="241" t="s">
        <v>464</v>
      </c>
      <c r="I11" s="227">
        <v>24186</v>
      </c>
      <c r="J11" s="226"/>
      <c r="K11" s="230" t="s">
        <v>236</v>
      </c>
      <c r="L11" s="230">
        <v>75</v>
      </c>
      <c r="M11" s="230">
        <v>29</v>
      </c>
    </row>
    <row r="12" spans="1:13" ht="19.05" customHeight="1" x14ac:dyDescent="0.3">
      <c r="A12" s="222" t="s">
        <v>191</v>
      </c>
      <c r="B12" s="235" t="s">
        <v>13</v>
      </c>
      <c r="C12" s="235" t="s">
        <v>465</v>
      </c>
      <c r="D12" s="236">
        <v>2400</v>
      </c>
      <c r="E12" s="237" t="s">
        <v>447</v>
      </c>
      <c r="F12" s="238"/>
      <c r="G12" s="237" t="s">
        <v>466</v>
      </c>
      <c r="H12" s="237" t="s">
        <v>467</v>
      </c>
      <c r="I12" s="224">
        <v>20707</v>
      </c>
      <c r="J12" s="223"/>
      <c r="K12" s="229">
        <v>32</v>
      </c>
      <c r="L12" s="229">
        <v>20</v>
      </c>
      <c r="M12" s="229">
        <v>12</v>
      </c>
    </row>
    <row r="13" spans="1:13" ht="19.05" customHeight="1" x14ac:dyDescent="0.3">
      <c r="A13" s="225" t="s">
        <v>192</v>
      </c>
      <c r="B13" s="239" t="s">
        <v>98</v>
      </c>
      <c r="C13" s="239" t="s">
        <v>468</v>
      </c>
      <c r="D13" s="240">
        <v>3920</v>
      </c>
      <c r="E13" s="241" t="s">
        <v>434</v>
      </c>
      <c r="F13" s="242"/>
      <c r="G13" s="241" t="s">
        <v>469</v>
      </c>
      <c r="H13" s="241" t="s">
        <v>470</v>
      </c>
      <c r="I13" s="227">
        <v>19502</v>
      </c>
      <c r="J13" s="226"/>
      <c r="K13" s="230">
        <v>48</v>
      </c>
      <c r="L13" s="230">
        <v>26</v>
      </c>
      <c r="M13" s="230">
        <v>14</v>
      </c>
    </row>
    <row r="14" spans="1:13" ht="19.05" customHeight="1" x14ac:dyDescent="0.3">
      <c r="A14" s="222" t="s">
        <v>193</v>
      </c>
      <c r="B14" s="235" t="s">
        <v>471</v>
      </c>
      <c r="C14" s="235" t="s">
        <v>472</v>
      </c>
      <c r="D14" s="236">
        <v>2490</v>
      </c>
      <c r="E14" s="237" t="s">
        <v>473</v>
      </c>
      <c r="F14" s="238"/>
      <c r="G14" s="237" t="s">
        <v>474</v>
      </c>
      <c r="H14" s="237"/>
      <c r="I14" s="224">
        <v>16266</v>
      </c>
      <c r="J14" s="223"/>
      <c r="K14" s="229">
        <v>23</v>
      </c>
      <c r="L14" s="229">
        <v>14</v>
      </c>
      <c r="M14" s="229">
        <v>12</v>
      </c>
    </row>
    <row r="15" spans="1:13" ht="19.05" customHeight="1" x14ac:dyDescent="0.3">
      <c r="A15" s="219" t="s">
        <v>194</v>
      </c>
      <c r="B15" s="231" t="s">
        <v>139</v>
      </c>
      <c r="C15" s="231" t="s">
        <v>475</v>
      </c>
      <c r="D15" s="232">
        <v>3920</v>
      </c>
      <c r="E15" s="233" t="s">
        <v>434</v>
      </c>
      <c r="F15" s="234"/>
      <c r="G15" s="233" t="s">
        <v>476</v>
      </c>
      <c r="H15" s="233" t="s">
        <v>477</v>
      </c>
      <c r="I15" s="221">
        <v>22450</v>
      </c>
      <c r="J15" s="220"/>
      <c r="K15" s="228">
        <v>35</v>
      </c>
      <c r="L15" s="228">
        <v>20</v>
      </c>
      <c r="M15" s="228">
        <v>12</v>
      </c>
    </row>
    <row r="16" spans="1:13" ht="19.05" customHeight="1" x14ac:dyDescent="0.3">
      <c r="A16" s="222" t="s">
        <v>195</v>
      </c>
      <c r="B16" s="235" t="s">
        <v>161</v>
      </c>
      <c r="C16" s="235" t="s">
        <v>478</v>
      </c>
      <c r="D16" s="236">
        <v>3920</v>
      </c>
      <c r="E16" s="237" t="s">
        <v>479</v>
      </c>
      <c r="F16" s="238"/>
      <c r="G16" s="237" t="s">
        <v>480</v>
      </c>
      <c r="H16" s="243" t="s">
        <v>481</v>
      </c>
      <c r="I16" s="224">
        <v>21025</v>
      </c>
      <c r="J16" s="223"/>
      <c r="K16" s="229">
        <v>104</v>
      </c>
      <c r="L16" s="229">
        <v>35</v>
      </c>
      <c r="M16" s="229">
        <v>23</v>
      </c>
    </row>
    <row r="17" spans="1:13" ht="19.05" customHeight="1" x14ac:dyDescent="0.3">
      <c r="A17" s="219" t="s">
        <v>196</v>
      </c>
      <c r="B17" s="231" t="s">
        <v>160</v>
      </c>
      <c r="C17" s="231" t="s">
        <v>482</v>
      </c>
      <c r="D17" s="232">
        <v>3900</v>
      </c>
      <c r="E17" s="233" t="s">
        <v>429</v>
      </c>
      <c r="F17" s="234"/>
      <c r="G17" s="233" t="s">
        <v>483</v>
      </c>
      <c r="H17" s="233" t="s">
        <v>484</v>
      </c>
      <c r="I17" s="221">
        <v>18542</v>
      </c>
      <c r="J17" s="220"/>
      <c r="K17" s="228">
        <v>66</v>
      </c>
      <c r="L17" s="228">
        <v>40</v>
      </c>
      <c r="M17" s="228">
        <v>20</v>
      </c>
    </row>
    <row r="18" spans="1:13" ht="19.05" customHeight="1" x14ac:dyDescent="0.3">
      <c r="A18" s="225" t="s">
        <v>197</v>
      </c>
      <c r="B18" s="239" t="s">
        <v>174</v>
      </c>
      <c r="C18" s="239" t="s">
        <v>485</v>
      </c>
      <c r="D18" s="240">
        <v>3920</v>
      </c>
      <c r="E18" s="241" t="s">
        <v>434</v>
      </c>
      <c r="F18" s="242"/>
      <c r="G18" s="241" t="s">
        <v>486</v>
      </c>
      <c r="H18" s="241"/>
      <c r="I18" s="227">
        <v>14238</v>
      </c>
      <c r="J18" s="226"/>
      <c r="K18" s="230">
        <v>29</v>
      </c>
      <c r="L18" s="230">
        <v>20</v>
      </c>
      <c r="M18" s="230">
        <v>14</v>
      </c>
    </row>
    <row r="19" spans="1:13" ht="19.05" customHeight="1" x14ac:dyDescent="0.3">
      <c r="A19" s="219" t="s">
        <v>198</v>
      </c>
      <c r="B19" s="231" t="s">
        <v>172</v>
      </c>
      <c r="C19" s="231" t="s">
        <v>487</v>
      </c>
      <c r="D19" s="232">
        <v>3920</v>
      </c>
      <c r="E19" s="233" t="s">
        <v>434</v>
      </c>
      <c r="F19" s="234"/>
      <c r="G19" s="233" t="s">
        <v>488</v>
      </c>
      <c r="H19" s="233"/>
      <c r="I19" s="221">
        <v>26330</v>
      </c>
      <c r="J19" s="220"/>
      <c r="K19" s="228">
        <v>44</v>
      </c>
      <c r="L19" s="228">
        <v>23</v>
      </c>
      <c r="M19" s="228">
        <v>14</v>
      </c>
    </row>
    <row r="20" spans="1:13" ht="19.05" customHeight="1" x14ac:dyDescent="0.3">
      <c r="A20" s="222" t="s">
        <v>199</v>
      </c>
      <c r="B20" s="235" t="s">
        <v>171</v>
      </c>
      <c r="C20" s="235" t="s">
        <v>489</v>
      </c>
      <c r="D20" s="236">
        <v>3920</v>
      </c>
      <c r="E20" s="237" t="s">
        <v>434</v>
      </c>
      <c r="F20" s="238"/>
      <c r="G20" s="237" t="s">
        <v>490</v>
      </c>
      <c r="H20" s="237" t="s">
        <v>318</v>
      </c>
      <c r="I20" s="224">
        <v>21251</v>
      </c>
      <c r="J20" s="223" t="s">
        <v>436</v>
      </c>
      <c r="K20" s="229">
        <v>80</v>
      </c>
      <c r="L20" s="229">
        <v>35</v>
      </c>
      <c r="M20" s="229">
        <v>23</v>
      </c>
    </row>
    <row r="21" spans="1:13" ht="19.05" customHeight="1" x14ac:dyDescent="0.3">
      <c r="A21" s="219" t="s">
        <v>200</v>
      </c>
      <c r="B21" s="231" t="s">
        <v>173</v>
      </c>
      <c r="C21" s="231" t="s">
        <v>491</v>
      </c>
      <c r="D21" s="232">
        <v>3920</v>
      </c>
      <c r="E21" s="233" t="s">
        <v>434</v>
      </c>
      <c r="F21" s="234"/>
      <c r="G21" s="233" t="s">
        <v>320</v>
      </c>
      <c r="H21" s="233" t="s">
        <v>492</v>
      </c>
      <c r="I21" s="221">
        <v>25773</v>
      </c>
      <c r="J21" s="223" t="s">
        <v>436</v>
      </c>
      <c r="K21" s="228">
        <v>44</v>
      </c>
      <c r="L21" s="228">
        <v>20</v>
      </c>
      <c r="M21" s="228">
        <v>12</v>
      </c>
    </row>
    <row r="22" spans="1:13" ht="19.05" customHeight="1" x14ac:dyDescent="0.3">
      <c r="A22" s="222" t="s">
        <v>201</v>
      </c>
      <c r="B22" s="235" t="s">
        <v>159</v>
      </c>
      <c r="C22" s="235" t="s">
        <v>493</v>
      </c>
      <c r="D22" s="236">
        <v>3920</v>
      </c>
      <c r="E22" s="237" t="s">
        <v>434</v>
      </c>
      <c r="F22" s="238"/>
      <c r="G22" s="237" t="s">
        <v>494</v>
      </c>
      <c r="H22" s="237" t="s">
        <v>314</v>
      </c>
      <c r="I22" s="224">
        <v>18659</v>
      </c>
      <c r="J22" s="223" t="s">
        <v>436</v>
      </c>
      <c r="K22" s="229">
        <v>72</v>
      </c>
      <c r="L22" s="229">
        <v>35</v>
      </c>
      <c r="M22" s="229">
        <v>16</v>
      </c>
    </row>
    <row r="23" spans="1:13" ht="19.05" customHeight="1" x14ac:dyDescent="0.3">
      <c r="A23" s="219" t="s">
        <v>202</v>
      </c>
      <c r="B23" s="231" t="s">
        <v>170</v>
      </c>
      <c r="C23" s="231" t="s">
        <v>495</v>
      </c>
      <c r="D23" s="232">
        <v>3920</v>
      </c>
      <c r="E23" s="233" t="s">
        <v>434</v>
      </c>
      <c r="F23" s="234" t="s">
        <v>496</v>
      </c>
      <c r="G23" s="233" t="s">
        <v>497</v>
      </c>
      <c r="H23" s="233"/>
      <c r="I23" s="221">
        <v>13393</v>
      </c>
      <c r="J23" s="220"/>
      <c r="K23" s="228">
        <v>20</v>
      </c>
      <c r="L23" s="228">
        <v>18</v>
      </c>
      <c r="M23" s="228">
        <v>12</v>
      </c>
    </row>
    <row r="24" spans="1:13" ht="19.05" customHeight="1" x14ac:dyDescent="0.3">
      <c r="A24" s="222" t="s">
        <v>203</v>
      </c>
      <c r="B24" s="235" t="s">
        <v>169</v>
      </c>
      <c r="C24" s="235" t="s">
        <v>498</v>
      </c>
      <c r="D24" s="236">
        <v>3920</v>
      </c>
      <c r="E24" s="237" t="s">
        <v>434</v>
      </c>
      <c r="F24" s="238" t="s">
        <v>499</v>
      </c>
      <c r="G24" s="237" t="s">
        <v>500</v>
      </c>
      <c r="H24" s="237" t="s">
        <v>501</v>
      </c>
      <c r="I24" s="224">
        <v>16029</v>
      </c>
      <c r="J24" s="223"/>
      <c r="K24" s="229">
        <v>44</v>
      </c>
      <c r="L24" s="229">
        <v>26</v>
      </c>
      <c r="M24" s="229">
        <v>16</v>
      </c>
    </row>
    <row r="25" spans="1:13" ht="19.05" customHeight="1" x14ac:dyDescent="0.3">
      <c r="A25" s="219" t="s">
        <v>204</v>
      </c>
      <c r="B25" s="231" t="s">
        <v>178</v>
      </c>
      <c r="C25" s="231" t="s">
        <v>502</v>
      </c>
      <c r="D25" s="232">
        <v>2490</v>
      </c>
      <c r="E25" s="233" t="s">
        <v>473</v>
      </c>
      <c r="F25" s="234"/>
      <c r="G25" s="233" t="s">
        <v>503</v>
      </c>
      <c r="H25" s="233" t="s">
        <v>504</v>
      </c>
      <c r="I25" s="221">
        <v>17403</v>
      </c>
      <c r="J25" s="220"/>
      <c r="K25" s="228">
        <v>164</v>
      </c>
      <c r="L25" s="228">
        <v>45</v>
      </c>
      <c r="M25" s="228">
        <v>20</v>
      </c>
    </row>
    <row r="26" spans="1:13" ht="19.05" customHeight="1" x14ac:dyDescent="0.3">
      <c r="A26" s="222" t="s">
        <v>338</v>
      </c>
      <c r="B26" s="235" t="s">
        <v>505</v>
      </c>
      <c r="C26" s="235" t="s">
        <v>506</v>
      </c>
      <c r="D26" s="236">
        <v>2490</v>
      </c>
      <c r="E26" s="237" t="s">
        <v>473</v>
      </c>
      <c r="F26" s="238"/>
      <c r="G26" s="237" t="s">
        <v>507</v>
      </c>
      <c r="H26" s="233" t="s">
        <v>508</v>
      </c>
      <c r="I26" s="224"/>
      <c r="J26" s="223"/>
      <c r="K26" s="229">
        <v>20</v>
      </c>
      <c r="L26" s="229">
        <v>14</v>
      </c>
      <c r="M26" s="229">
        <v>12</v>
      </c>
    </row>
    <row r="27" spans="1:13" ht="19.05" customHeight="1" x14ac:dyDescent="0.3">
      <c r="A27" s="219" t="s">
        <v>370</v>
      </c>
      <c r="B27" s="231" t="s">
        <v>509</v>
      </c>
      <c r="C27" s="231" t="s">
        <v>510</v>
      </c>
      <c r="D27" s="232">
        <v>2400</v>
      </c>
      <c r="E27" s="233" t="s">
        <v>511</v>
      </c>
      <c r="F27" s="234"/>
      <c r="G27" s="233" t="s">
        <v>512</v>
      </c>
      <c r="H27" s="233" t="s">
        <v>513</v>
      </c>
      <c r="I27" s="221"/>
      <c r="J27" s="220"/>
      <c r="K27" s="228" t="s">
        <v>369</v>
      </c>
      <c r="L27" s="228">
        <v>51</v>
      </c>
      <c r="M27" s="228">
        <v>23</v>
      </c>
    </row>
    <row r="28" spans="1:13" ht="19.05" customHeight="1" x14ac:dyDescent="0.3"/>
    <row r="29" spans="1:13" ht="19.05" customHeight="1" x14ac:dyDescent="0.3"/>
    <row r="30" spans="1:13" ht="19.05" customHeight="1" x14ac:dyDescent="0.3"/>
  </sheetData>
  <dataValidations count="1">
    <dataValidation type="list" allowBlank="1" showInputMessage="1" showErrorMessage="1" sqref="J1:J5 J7:J19 J23:J27" xr:uid="{7C739FBC-2869-4F88-A015-6E5C67958925}">
      <formula1>#REF!</formula1>
    </dataValidation>
  </dataValidations>
  <hyperlinks>
    <hyperlink ref="H16" r:id="rId1" xr:uid="{09725562-0AFB-40DB-9FE7-19DC1D716739}"/>
    <hyperlink ref="H26" r:id="rId2" xr:uid="{6049901A-5423-47F5-8E64-A7EB9CC98712}"/>
  </hyperlinks>
  <pageMargins left="0.7" right="0.7" top="0.75" bottom="0.75" header="0.3" footer="0.3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V43"/>
  <sheetViews>
    <sheetView zoomScale="66" zoomScaleNormal="66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L24" sqref="L24"/>
    </sheetView>
  </sheetViews>
  <sheetFormatPr defaultRowHeight="21" x14ac:dyDescent="0.4"/>
  <cols>
    <col min="1" max="1" width="15.33203125" style="14" customWidth="1"/>
    <col min="2" max="2" width="35.5546875" customWidth="1"/>
    <col min="3" max="3" width="15.44140625" customWidth="1"/>
    <col min="4" max="6" width="4.6640625" customWidth="1"/>
    <col min="7" max="7" width="19" customWidth="1"/>
    <col min="8" max="9" width="4.6640625" customWidth="1"/>
    <col min="10" max="10" width="13.44140625" customWidth="1"/>
    <col min="11" max="16" width="4.6640625" style="55" customWidth="1"/>
    <col min="17" max="18" width="9.109375" style="55"/>
    <col min="19" max="19" width="18.33203125" style="55" customWidth="1"/>
    <col min="20" max="22" width="9.109375" style="55"/>
  </cols>
  <sheetData>
    <row r="1" spans="1:21" ht="45" customHeight="1" x14ac:dyDescent="0.4">
      <c r="A1" s="15" t="s">
        <v>100</v>
      </c>
      <c r="B1" s="16" t="s">
        <v>101</v>
      </c>
      <c r="C1" s="16" t="s">
        <v>135</v>
      </c>
      <c r="K1" s="54" t="s">
        <v>113</v>
      </c>
    </row>
    <row r="2" spans="1:21" x14ac:dyDescent="0.4">
      <c r="A2" s="27" t="s">
        <v>0</v>
      </c>
      <c r="B2" s="3" t="s">
        <v>1</v>
      </c>
      <c r="C2" s="17">
        <v>1</v>
      </c>
      <c r="F2" s="13">
        <v>1</v>
      </c>
      <c r="G2" s="3" t="s">
        <v>8</v>
      </c>
      <c r="K2" s="56">
        <v>1</v>
      </c>
      <c r="L2" s="56" t="s">
        <v>103</v>
      </c>
      <c r="R2" s="57" t="s">
        <v>95</v>
      </c>
      <c r="S2" s="57" t="s">
        <v>96</v>
      </c>
    </row>
    <row r="3" spans="1:21" x14ac:dyDescent="0.4">
      <c r="A3" s="27" t="s">
        <v>4</v>
      </c>
      <c r="B3" s="3" t="s">
        <v>5</v>
      </c>
      <c r="C3" s="17">
        <v>1</v>
      </c>
      <c r="F3" s="10">
        <v>2</v>
      </c>
      <c r="G3" s="3" t="s">
        <v>14</v>
      </c>
      <c r="K3" s="56">
        <v>2</v>
      </c>
      <c r="L3" s="56" t="s">
        <v>104</v>
      </c>
      <c r="R3" s="57" t="s">
        <v>91</v>
      </c>
      <c r="S3" s="57" t="s">
        <v>92</v>
      </c>
      <c r="U3" s="58" t="s">
        <v>97</v>
      </c>
    </row>
    <row r="4" spans="1:21" x14ac:dyDescent="0.4">
      <c r="A4" s="27" t="s">
        <v>9</v>
      </c>
      <c r="B4" s="3" t="s">
        <v>10</v>
      </c>
      <c r="C4" s="17">
        <v>1</v>
      </c>
      <c r="F4" s="10">
        <v>3</v>
      </c>
      <c r="G4" s="3" t="s">
        <v>19</v>
      </c>
      <c r="K4" s="56">
        <v>3</v>
      </c>
      <c r="L4" s="56" t="s">
        <v>105</v>
      </c>
      <c r="R4" s="57" t="s">
        <v>90</v>
      </c>
      <c r="S4" s="57" t="s">
        <v>89</v>
      </c>
    </row>
    <row r="5" spans="1:21" x14ac:dyDescent="0.4">
      <c r="A5" s="27" t="s">
        <v>2</v>
      </c>
      <c r="B5" s="3" t="s">
        <v>3</v>
      </c>
      <c r="C5" s="17">
        <v>1</v>
      </c>
      <c r="F5" s="10">
        <v>4</v>
      </c>
      <c r="G5" s="3" t="s">
        <v>24</v>
      </c>
      <c r="K5" s="56">
        <v>4</v>
      </c>
      <c r="L5" s="56" t="s">
        <v>106</v>
      </c>
      <c r="R5" s="57" t="s">
        <v>93</v>
      </c>
      <c r="S5" s="57" t="s">
        <v>94</v>
      </c>
    </row>
    <row r="6" spans="1:21" x14ac:dyDescent="0.4">
      <c r="A6" s="27" t="s">
        <v>15</v>
      </c>
      <c r="B6" s="3" t="s">
        <v>16</v>
      </c>
      <c r="C6" s="17">
        <v>1</v>
      </c>
      <c r="F6" s="10" t="s">
        <v>30</v>
      </c>
      <c r="G6" s="3" t="s">
        <v>31</v>
      </c>
      <c r="K6" s="56">
        <v>5</v>
      </c>
      <c r="L6" s="56" t="s">
        <v>107</v>
      </c>
    </row>
    <row r="7" spans="1:21" x14ac:dyDescent="0.4">
      <c r="A7" s="27" t="s">
        <v>20</v>
      </c>
      <c r="B7" s="3" t="s">
        <v>21</v>
      </c>
      <c r="C7" s="17">
        <v>1</v>
      </c>
      <c r="F7" s="10" t="s">
        <v>38</v>
      </c>
      <c r="G7" s="3" t="s">
        <v>39</v>
      </c>
      <c r="K7" s="56">
        <v>6</v>
      </c>
      <c r="L7" s="56" t="s">
        <v>108</v>
      </c>
      <c r="R7" s="55" t="s">
        <v>111</v>
      </c>
      <c r="S7" s="59" t="s">
        <v>110</v>
      </c>
    </row>
    <row r="8" spans="1:21" x14ac:dyDescent="0.4">
      <c r="A8" s="27" t="s">
        <v>58</v>
      </c>
      <c r="B8" s="3" t="s">
        <v>6</v>
      </c>
      <c r="C8" s="17">
        <v>1</v>
      </c>
      <c r="F8" s="22" t="s">
        <v>37</v>
      </c>
      <c r="G8" s="6" t="s">
        <v>45</v>
      </c>
      <c r="K8" s="56">
        <v>7</v>
      </c>
      <c r="L8" s="56" t="s">
        <v>109</v>
      </c>
      <c r="R8" s="55" t="s">
        <v>112</v>
      </c>
      <c r="S8" s="59" t="s">
        <v>114</v>
      </c>
    </row>
    <row r="9" spans="1:21" x14ac:dyDescent="0.4">
      <c r="A9" s="27" t="s">
        <v>25</v>
      </c>
      <c r="B9" s="3" t="s">
        <v>26</v>
      </c>
      <c r="C9" s="17">
        <v>1</v>
      </c>
      <c r="F9" s="11" t="s">
        <v>52</v>
      </c>
      <c r="G9" s="6" t="s">
        <v>53</v>
      </c>
    </row>
    <row r="10" spans="1:21" x14ac:dyDescent="0.4">
      <c r="A10" s="27" t="s">
        <v>32</v>
      </c>
      <c r="B10" s="3" t="s">
        <v>33</v>
      </c>
      <c r="C10" s="17">
        <v>1</v>
      </c>
      <c r="F10" s="23" t="s">
        <v>51</v>
      </c>
      <c r="G10" s="3" t="s">
        <v>59</v>
      </c>
    </row>
    <row r="11" spans="1:21" x14ac:dyDescent="0.4">
      <c r="A11" s="27" t="s">
        <v>40</v>
      </c>
      <c r="B11" s="3" t="s">
        <v>41</v>
      </c>
      <c r="C11" s="17">
        <v>1</v>
      </c>
      <c r="F11" s="25" t="s">
        <v>65</v>
      </c>
      <c r="G11" s="3" t="s">
        <v>66</v>
      </c>
    </row>
    <row r="12" spans="1:21" x14ac:dyDescent="0.4">
      <c r="A12" s="27" t="s">
        <v>46</v>
      </c>
      <c r="B12" s="3" t="s">
        <v>47</v>
      </c>
      <c r="C12" s="17">
        <v>1</v>
      </c>
      <c r="F12" s="7"/>
      <c r="G12" s="1"/>
    </row>
    <row r="13" spans="1:21" x14ac:dyDescent="0.4">
      <c r="A13" s="27" t="s">
        <v>11</v>
      </c>
      <c r="B13" s="3" t="s">
        <v>12</v>
      </c>
      <c r="C13" s="17">
        <v>1</v>
      </c>
      <c r="F13" s="24" t="s">
        <v>44</v>
      </c>
      <c r="G13" s="3" t="s">
        <v>76</v>
      </c>
    </row>
    <row r="14" spans="1:21" x14ac:dyDescent="0.4">
      <c r="A14" s="27" t="s">
        <v>54</v>
      </c>
      <c r="B14" s="3" t="s">
        <v>55</v>
      </c>
      <c r="C14" s="17">
        <v>0</v>
      </c>
    </row>
    <row r="15" spans="1:21" x14ac:dyDescent="0.4">
      <c r="A15" s="27" t="s">
        <v>17</v>
      </c>
      <c r="B15" s="3" t="s">
        <v>18</v>
      </c>
      <c r="C15" s="17">
        <v>1</v>
      </c>
    </row>
    <row r="16" spans="1:21" x14ac:dyDescent="0.4">
      <c r="A16" s="27" t="s">
        <v>60</v>
      </c>
      <c r="B16" s="3" t="s">
        <v>61</v>
      </c>
      <c r="C16" s="17">
        <v>1</v>
      </c>
    </row>
    <row r="17" spans="1:14" ht="21.6" thickBot="1" x14ac:dyDescent="0.45">
      <c r="A17" s="27" t="s">
        <v>22</v>
      </c>
      <c r="B17" s="3" t="s">
        <v>23</v>
      </c>
      <c r="C17" s="17">
        <v>1</v>
      </c>
    </row>
    <row r="18" spans="1:14" x14ac:dyDescent="0.4">
      <c r="A18" s="27" t="s">
        <v>27</v>
      </c>
      <c r="B18" s="3" t="s">
        <v>28</v>
      </c>
      <c r="C18" s="17">
        <v>1</v>
      </c>
      <c r="H18" s="275" t="s">
        <v>134</v>
      </c>
      <c r="I18" s="276"/>
      <c r="J18" s="276"/>
      <c r="K18" s="276"/>
      <c r="L18" s="276"/>
      <c r="M18" s="276"/>
      <c r="N18" s="277"/>
    </row>
    <row r="19" spans="1:14" ht="21.6" thickBot="1" x14ac:dyDescent="0.45">
      <c r="A19" s="27" t="s">
        <v>34</v>
      </c>
      <c r="B19" s="3" t="s">
        <v>35</v>
      </c>
      <c r="C19" s="17">
        <v>1</v>
      </c>
      <c r="H19" s="278"/>
      <c r="I19" s="279"/>
      <c r="J19" s="279"/>
      <c r="K19" s="279"/>
      <c r="L19" s="279"/>
      <c r="M19" s="279"/>
      <c r="N19" s="280"/>
    </row>
    <row r="20" spans="1:14" ht="21.6" customHeight="1" x14ac:dyDescent="0.4">
      <c r="A20" s="100" t="s">
        <v>228</v>
      </c>
      <c r="B20" s="101" t="s">
        <v>229</v>
      </c>
      <c r="C20" s="17">
        <v>1</v>
      </c>
    </row>
    <row r="21" spans="1:14" x14ac:dyDescent="0.4">
      <c r="A21" s="27" t="s">
        <v>42</v>
      </c>
      <c r="B21" s="3" t="s">
        <v>43</v>
      </c>
      <c r="C21" s="17">
        <v>1</v>
      </c>
    </row>
    <row r="22" spans="1:14" x14ac:dyDescent="0.4">
      <c r="A22" s="27" t="s">
        <v>67</v>
      </c>
      <c r="B22" s="3" t="s">
        <v>68</v>
      </c>
      <c r="C22" s="17">
        <v>1</v>
      </c>
    </row>
    <row r="23" spans="1:14" x14ac:dyDescent="0.4">
      <c r="A23" s="27" t="s">
        <v>48</v>
      </c>
      <c r="B23" s="3" t="s">
        <v>49</v>
      </c>
      <c r="C23" s="17">
        <v>1</v>
      </c>
      <c r="G23" s="40"/>
      <c r="K23" s="40"/>
    </row>
    <row r="24" spans="1:14" x14ac:dyDescent="0.4">
      <c r="A24" s="27" t="s">
        <v>102</v>
      </c>
      <c r="B24" s="3"/>
      <c r="C24" s="17">
        <v>0</v>
      </c>
    </row>
    <row r="25" spans="1:14" x14ac:dyDescent="0.4">
      <c r="A25" s="27" t="s">
        <v>56</v>
      </c>
      <c r="B25" s="3" t="s">
        <v>57</v>
      </c>
      <c r="C25" s="17">
        <v>1</v>
      </c>
    </row>
    <row r="26" spans="1:14" x14ac:dyDescent="0.4">
      <c r="A26" s="27" t="s">
        <v>62</v>
      </c>
      <c r="B26" s="3" t="s">
        <v>63</v>
      </c>
      <c r="C26" s="17">
        <v>1</v>
      </c>
    </row>
    <row r="27" spans="1:14" x14ac:dyDescent="0.4">
      <c r="A27" s="27" t="s">
        <v>72</v>
      </c>
      <c r="B27" s="3" t="s">
        <v>73</v>
      </c>
      <c r="C27" s="17">
        <v>1</v>
      </c>
    </row>
    <row r="28" spans="1:14" x14ac:dyDescent="0.4">
      <c r="A28" s="27" t="s">
        <v>77</v>
      </c>
      <c r="B28" s="3" t="s">
        <v>78</v>
      </c>
      <c r="C28" s="17">
        <v>1</v>
      </c>
    </row>
    <row r="29" spans="1:14" x14ac:dyDescent="0.4">
      <c r="A29" s="27" t="s">
        <v>69</v>
      </c>
      <c r="B29" s="3" t="s">
        <v>70</v>
      </c>
      <c r="C29" s="17">
        <v>1</v>
      </c>
    </row>
    <row r="30" spans="1:14" x14ac:dyDescent="0.4">
      <c r="A30" s="27" t="s">
        <v>74</v>
      </c>
      <c r="B30" s="3" t="s">
        <v>75</v>
      </c>
      <c r="C30" s="17">
        <v>1</v>
      </c>
    </row>
    <row r="31" spans="1:14" x14ac:dyDescent="0.4">
      <c r="A31" s="80" t="s">
        <v>182</v>
      </c>
      <c r="B31" s="3" t="s">
        <v>181</v>
      </c>
      <c r="C31" s="17">
        <v>1</v>
      </c>
    </row>
    <row r="32" spans="1:14" x14ac:dyDescent="0.4">
      <c r="A32" s="27" t="s">
        <v>81</v>
      </c>
      <c r="B32" s="3" t="s">
        <v>82</v>
      </c>
      <c r="C32" s="17">
        <v>1</v>
      </c>
    </row>
    <row r="33" spans="1:3" x14ac:dyDescent="0.4">
      <c r="A33" s="27" t="s">
        <v>79</v>
      </c>
      <c r="B33" s="3" t="s">
        <v>80</v>
      </c>
      <c r="C33" s="17">
        <v>1</v>
      </c>
    </row>
    <row r="34" spans="1:3" x14ac:dyDescent="0.4">
      <c r="A34" s="27" t="s">
        <v>162</v>
      </c>
      <c r="B34" s="3" t="s">
        <v>83</v>
      </c>
      <c r="C34" s="17">
        <v>1</v>
      </c>
    </row>
    <row r="35" spans="1:3" x14ac:dyDescent="0.4">
      <c r="A35" s="27" t="s">
        <v>71</v>
      </c>
      <c r="B35" s="3" t="s">
        <v>83</v>
      </c>
      <c r="C35" s="17">
        <v>1</v>
      </c>
    </row>
    <row r="36" spans="1:3" x14ac:dyDescent="0.4">
      <c r="A36" s="27" t="s">
        <v>84</v>
      </c>
      <c r="B36" s="3" t="s">
        <v>85</v>
      </c>
      <c r="C36" s="17">
        <v>1</v>
      </c>
    </row>
    <row r="37" spans="1:3" x14ac:dyDescent="0.4">
      <c r="A37" s="27"/>
      <c r="B37" s="3"/>
      <c r="C37" s="17">
        <v>0</v>
      </c>
    </row>
    <row r="38" spans="1:3" x14ac:dyDescent="0.4">
      <c r="A38" s="27"/>
      <c r="B38" s="3"/>
      <c r="C38" s="17">
        <v>0</v>
      </c>
    </row>
    <row r="39" spans="1:3" x14ac:dyDescent="0.4">
      <c r="C39" s="17"/>
    </row>
    <row r="40" spans="1:3" x14ac:dyDescent="0.4">
      <c r="C40" s="17"/>
    </row>
    <row r="41" spans="1:3" x14ac:dyDescent="0.4">
      <c r="C41" s="17"/>
    </row>
    <row r="42" spans="1:3" x14ac:dyDescent="0.4">
      <c r="C42" s="17"/>
    </row>
    <row r="43" spans="1:3" x14ac:dyDescent="0.4">
      <c r="C43" s="17"/>
    </row>
  </sheetData>
  <mergeCells count="1">
    <mergeCell ref="H18:N19"/>
  </mergeCells>
  <conditionalFormatting sqref="A2:A38">
    <cfRule type="duplicateValues" dxfId="11" priority="6"/>
  </conditionalFormatting>
  <conditionalFormatting sqref="U3">
    <cfRule type="cellIs" dxfId="10" priority="1" operator="equal">
      <formula>"x"</formula>
    </cfRule>
  </conditionalFormatting>
  <pageMargins left="0.7" right="0.7" top="0.75" bottom="0.75" header="0.3" footer="0.3"/>
  <pageSetup paperSize="9" orientation="portrait" horizontalDpi="4294967293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33"/>
  <sheetViews>
    <sheetView topLeftCell="A9" zoomScale="115" zoomScaleNormal="115" workbookViewId="0">
      <selection activeCell="C22" sqref="C22"/>
    </sheetView>
  </sheetViews>
  <sheetFormatPr defaultRowHeight="14.4" x14ac:dyDescent="0.3"/>
  <cols>
    <col min="1" max="1" width="19.88671875" customWidth="1"/>
    <col min="2" max="2" width="13.109375" bestFit="1" customWidth="1"/>
    <col min="3" max="3" width="48.44140625" bestFit="1" customWidth="1"/>
    <col min="4" max="4" width="25.33203125" bestFit="1" customWidth="1"/>
  </cols>
  <sheetData>
    <row r="1" spans="2:4" ht="43.5" customHeight="1" thickBot="1" x14ac:dyDescent="0.35">
      <c r="B1" s="281" t="s">
        <v>138</v>
      </c>
      <c r="C1" s="282"/>
      <c r="D1" s="283"/>
    </row>
    <row r="2" spans="2:4" ht="18" x14ac:dyDescent="0.35">
      <c r="B2" s="60" t="s">
        <v>116</v>
      </c>
      <c r="C2" s="60" t="s">
        <v>136</v>
      </c>
      <c r="D2" s="61" t="s">
        <v>137</v>
      </c>
    </row>
    <row r="3" spans="2:4" ht="18" x14ac:dyDescent="0.35">
      <c r="B3" s="47"/>
      <c r="C3" s="47"/>
      <c r="D3" s="50"/>
    </row>
    <row r="4" spans="2:4" ht="18" x14ac:dyDescent="0.35">
      <c r="B4" s="45" t="s">
        <v>65</v>
      </c>
      <c r="C4" s="47"/>
      <c r="D4" s="51" t="s">
        <v>117</v>
      </c>
    </row>
    <row r="5" spans="2:4" ht="18" x14ac:dyDescent="0.35">
      <c r="B5" s="45" t="s">
        <v>65</v>
      </c>
      <c r="C5" s="47"/>
      <c r="D5" s="51" t="s">
        <v>118</v>
      </c>
    </row>
    <row r="6" spans="2:4" ht="18" x14ac:dyDescent="0.35">
      <c r="B6" s="47"/>
      <c r="C6" s="47"/>
      <c r="D6" s="51"/>
    </row>
    <row r="7" spans="2:4" ht="18" x14ac:dyDescent="0.35">
      <c r="B7" s="46" t="s">
        <v>119</v>
      </c>
      <c r="C7" s="47"/>
      <c r="D7" s="51" t="s">
        <v>120</v>
      </c>
    </row>
    <row r="8" spans="2:4" ht="18" x14ac:dyDescent="0.35">
      <c r="B8" s="46" t="s">
        <v>119</v>
      </c>
      <c r="C8" s="47"/>
      <c r="D8" s="51" t="s">
        <v>121</v>
      </c>
    </row>
    <row r="9" spans="2:4" ht="18" x14ac:dyDescent="0.35">
      <c r="B9" s="46" t="s">
        <v>30</v>
      </c>
      <c r="C9" s="47"/>
      <c r="D9" s="51" t="s">
        <v>120</v>
      </c>
    </row>
    <row r="10" spans="2:4" ht="18" x14ac:dyDescent="0.35">
      <c r="B10" s="46" t="s">
        <v>30</v>
      </c>
      <c r="C10" s="47"/>
      <c r="D10" s="51" t="s">
        <v>121</v>
      </c>
    </row>
    <row r="11" spans="2:4" ht="18" x14ac:dyDescent="0.35">
      <c r="B11" s="46" t="s">
        <v>38</v>
      </c>
      <c r="C11" s="47"/>
      <c r="D11" s="51" t="s">
        <v>120</v>
      </c>
    </row>
    <row r="12" spans="2:4" ht="18" x14ac:dyDescent="0.35">
      <c r="B12" s="46" t="s">
        <v>38</v>
      </c>
      <c r="C12" s="47"/>
      <c r="D12" s="51" t="s">
        <v>121</v>
      </c>
    </row>
    <row r="13" spans="2:4" ht="18" x14ac:dyDescent="0.35">
      <c r="B13" s="47"/>
      <c r="C13" s="47"/>
      <c r="D13" s="51"/>
    </row>
    <row r="14" spans="2:4" ht="18" x14ac:dyDescent="0.35">
      <c r="B14" s="42" t="s">
        <v>37</v>
      </c>
      <c r="C14" s="47"/>
      <c r="D14" s="51" t="s">
        <v>122</v>
      </c>
    </row>
    <row r="15" spans="2:4" ht="18" x14ac:dyDescent="0.35">
      <c r="B15" s="42" t="s">
        <v>37</v>
      </c>
      <c r="C15" s="47"/>
      <c r="D15" s="51" t="s">
        <v>123</v>
      </c>
    </row>
    <row r="16" spans="2:4" ht="18" x14ac:dyDescent="0.35">
      <c r="B16" s="42" t="s">
        <v>37</v>
      </c>
      <c r="C16" s="47"/>
      <c r="D16" s="51"/>
    </row>
    <row r="17" spans="1:4" ht="18" x14ac:dyDescent="0.35">
      <c r="B17" s="47"/>
      <c r="C17" s="47"/>
      <c r="D17" s="51"/>
    </row>
    <row r="18" spans="1:4" ht="18" x14ac:dyDescent="0.35">
      <c r="B18" s="43" t="s">
        <v>51</v>
      </c>
      <c r="C18" s="47"/>
      <c r="D18" s="51" t="s">
        <v>124</v>
      </c>
    </row>
    <row r="19" spans="1:4" ht="18" x14ac:dyDescent="0.35">
      <c r="B19" s="43" t="s">
        <v>51</v>
      </c>
      <c r="C19" s="47"/>
      <c r="D19" s="51" t="s">
        <v>125</v>
      </c>
    </row>
    <row r="20" spans="1:4" ht="18" x14ac:dyDescent="0.35">
      <c r="B20" s="47"/>
      <c r="C20" s="47"/>
      <c r="D20" s="51"/>
    </row>
    <row r="21" spans="1:4" ht="18" x14ac:dyDescent="0.35">
      <c r="B21" s="44" t="s">
        <v>44</v>
      </c>
      <c r="C21" s="47"/>
      <c r="D21" s="51" t="s">
        <v>126</v>
      </c>
    </row>
    <row r="22" spans="1:4" ht="18" x14ac:dyDescent="0.35">
      <c r="B22" s="44" t="s">
        <v>44</v>
      </c>
      <c r="C22" s="47"/>
      <c r="D22" s="51" t="s">
        <v>123</v>
      </c>
    </row>
    <row r="23" spans="1:4" ht="18" x14ac:dyDescent="0.35">
      <c r="B23" s="47"/>
      <c r="C23" s="47"/>
      <c r="D23" s="51"/>
    </row>
    <row r="24" spans="1:4" ht="18" x14ac:dyDescent="0.35">
      <c r="A24" s="40" t="s">
        <v>127</v>
      </c>
      <c r="B24" s="48" t="s">
        <v>128</v>
      </c>
      <c r="C24" s="47" t="s">
        <v>128</v>
      </c>
      <c r="D24" s="51" t="s">
        <v>129</v>
      </c>
    </row>
    <row r="25" spans="1:4" ht="18" x14ac:dyDescent="0.35">
      <c r="B25" s="48" t="s">
        <v>130</v>
      </c>
      <c r="C25" s="47" t="s">
        <v>130</v>
      </c>
      <c r="D25" s="51" t="s">
        <v>131</v>
      </c>
    </row>
    <row r="26" spans="1:4" ht="18" x14ac:dyDescent="0.35">
      <c r="B26" s="47"/>
      <c r="C26" s="47"/>
      <c r="D26" s="47"/>
    </row>
    <row r="27" spans="1:4" ht="18" x14ac:dyDescent="0.35">
      <c r="B27" s="41" t="s">
        <v>52</v>
      </c>
      <c r="C27" s="47" t="s">
        <v>132</v>
      </c>
      <c r="D27" s="51" t="s">
        <v>110</v>
      </c>
    </row>
    <row r="28" spans="1:4" ht="18" x14ac:dyDescent="0.35">
      <c r="B28" s="41" t="s">
        <v>52</v>
      </c>
      <c r="C28" s="49" t="s">
        <v>133</v>
      </c>
      <c r="D28" s="52" t="s">
        <v>114</v>
      </c>
    </row>
    <row r="31" spans="1:4" ht="31.2" x14ac:dyDescent="0.6">
      <c r="C31" s="53" t="s">
        <v>134</v>
      </c>
    </row>
    <row r="33" spans="3:3" x14ac:dyDescent="0.3">
      <c r="C33" s="99" t="e">
        <f>IF(#REF!&gt;=#REF!,"Proficiat: Promotie!","Geen promotie")</f>
        <v>#REF!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3</vt:i4>
      </vt:variant>
    </vt:vector>
  </HeadingPairs>
  <TitlesOfParts>
    <vt:vector size="11" baseType="lpstr">
      <vt:lpstr>2026-2027</vt:lpstr>
      <vt:lpstr>Ledenlijst</vt:lpstr>
      <vt:lpstr>Bekerploegen</vt:lpstr>
      <vt:lpstr>Inschrijv. beker AB</vt:lpstr>
      <vt:lpstr>Samenstelling bestuur</vt:lpstr>
      <vt:lpstr>Leden 26-27</vt:lpstr>
      <vt:lpstr>Data</vt:lpstr>
      <vt:lpstr>formules</vt:lpstr>
      <vt:lpstr>heen</vt:lpstr>
      <vt:lpstr>terug</vt:lpstr>
      <vt:lpstr>totaal</vt:lpstr>
    </vt:vector>
  </TitlesOfParts>
  <Company>Nyrstar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Wouters, Guido</dc:creator>
  <cp:lastModifiedBy>guido wouters</cp:lastModifiedBy>
  <cp:lastPrinted>2025-08-18T16:26:20Z</cp:lastPrinted>
  <dcterms:created xsi:type="dcterms:W3CDTF">2019-01-04T13:01:39Z</dcterms:created>
  <dcterms:modified xsi:type="dcterms:W3CDTF">2026-05-29T15:17:17Z</dcterms:modified>
</cp:coreProperties>
</file>